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arth\data\総務課\財政G\財政状況資料集\令和6年度\R070307_【照会：312（水）、324（月）〆】令和５年度財政状況資料集の作成及び提出について\"/>
    </mc:Choice>
  </mc:AlternateContent>
  <xr:revisionPtr revIDLastSave="0" documentId="8_{E4F19690-9477-4B7F-903B-EB032D7AFA27}"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<sst xmlns="http://schemas.openxmlformats.org/spreadsheetml/2006/main" count="1048" uniqueCount="561">
  <si>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</si>
  <si>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</si>
  <si>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</si>
  <si>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</si>
  <si>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</si>
  <si>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</si>
  <si>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</si>
  <si>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</si>
  <si>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</si>
  <si>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</si>
  <si>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</si>
  <si>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</si>
  <si>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</si>
  <si>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</si>
  <si>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</si>
  <si>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</si>
  <si>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</si>
  <si>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</si>
  <si>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</si>
  <si>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</si>
  <si>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</si>
  <si>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</si>
  <si>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</si>
  <si>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</si>
  <si>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</si>
  <si>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</si>
  <si>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</si>
  <si>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</si>
  <si>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</si>
  <si>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</si>
  <si>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</si>
  <si>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</si>
  <si>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</si>
  <si>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</si>
  <si>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</si>
  <si>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</si>
  <si>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</si>
  <si>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</si>
  <si>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</si>
  <si>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</si>
  <si>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</si>
  <si>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</si>
  <si>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</si>
  <si>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</si>
  <si>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</si>
  <si>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</si>
  <si>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</si>
  <si>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</si>
  <si>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</si>
  <si>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</si>
  <si>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</si>
  <si>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</si>
  <si>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</si>
  <si>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</si>
  <si>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</si>
  <si>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</si>
  <si>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</si>
  <si>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</si>
  <si>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</si>
  <si>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</si>
  <si>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</si>
  <si>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</si>
  <si>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</si>
  <si>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</si>
  <si>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</si>
  <si>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</si>
  <si>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</si>
  <si>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</si>
  <si>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</si>
  <si>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</si>
  <si>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</si>
  <si>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</si>
  <si>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</si>
  <si>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</si>
  <si>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</si>
  <si>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</si>
  <si>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</si>
  <si>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</si>
  <si>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</si>
  <si>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</si>
  <si>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</si>
  <si>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</si>
  <si>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</si>
  <si>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</si>
  <si>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</si>
  <si>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</si>
  <si>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</si>
  <si>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</si>
  <si>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</si>
  <si>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</si>
  <si>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</si>
  <si>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</si>
  <si>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</si>
  <si>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</si>
  <si>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</si>
  <si>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</si>
  <si>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</si>
  <si>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</si>
  <si>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</si>
  <si>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</si>
  <si>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</si>
  <si>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</si>
  <si>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</si>
  <si>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</si>
  <si>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</si>
  <si>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</si>
  <si>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</si>
  <si>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</si>
  <si>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</si>
  <si>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</si>
  <si>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</si>
  <si>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</si>
  <si>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</si>
  <si>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</si>
  <si>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</si>
  <si>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</si>
  <si>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</si>
  <si>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</si>
  <si>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</si>
  <si>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</si>
  <si>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</si>
  <si>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</si>
  <si>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</si>
  <si>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</si>
  <si>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</si>
  <si>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</si>
  <si>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</si>
  <si>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</si>
  <si>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</si>
  <si>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</si>
  <si>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</si>
  <si>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</si>
  <si>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</si>
  <si>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</si>
  <si>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</si>
  <si>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</si>
  <si>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</si>
  <si>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</si>
  <si>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</si>
  <si>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</si>
  <si>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</si>
  <si>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</si>
  <si>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</si>
  <si>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</si>
  <si>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</si>
  <si>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</si>
  <si>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</si>
  <si>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</si>
  <si>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</si>
  <si>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</si>
  <si>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</si>
  <si>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</si>
  <si>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</si>
  <si>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</si>
  <si>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</si>
  <si>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</si>
  <si>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</si>
  <si>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</si>
  <si>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</si>
  <si>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</si>
  <si>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</si>
  <si>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</si>
  <si>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</si>
  <si>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</si>
  <si>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</si>
  <si>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</si>
  <si>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</si>
  <si>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</si>
  <si>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</si>
  <si>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</si>
  <si>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</si>
  <si>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</si>
  <si>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</si>
  <si>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</si>
  <si>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</si>
  <si>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</si>
  <si>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</si>
  <si>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</si>
  <si>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</si>
  <si>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</si>
  <si>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</si>
  <si>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</si>
  <si>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</si>
  <si>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</si>
  <si>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</si>
  <si>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</si>
  <si>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</si>
  <si>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</si>
  <si>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</si>
  <si>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</si>
  <si>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</si>
  <si>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</si>
  <si>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</si>
  <si>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</si>
  <si>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</si>
  <si>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</si>
  <si>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</si>
  <si>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</si>
  <si>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</si>
  <si>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</si>
  <si>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</si>
  <si>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</si>
  <si>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</si>
  <si>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北海道長万部町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</si>
  <si>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</si>
  <si>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</si>
  <si>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</si>
  <si>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</si>
  <si>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</si>
  <si>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</si>
  <si>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</si>
  <si>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</si>
  <si>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</si>
  <si>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</si>
  <si>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</si>
  <si>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</si>
  <si>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</si>
  <si>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</si>
  <si>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</si>
  <si>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</si>
  <si>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</si>
  <si>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</si>
  <si>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</si>
  <si>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</si>
  <si>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</si>
  <si>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</si>
  <si>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</si>
  <si>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</si>
  <si>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</si>
  <si>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</si>
  <si>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</si>
  <si>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</si>
  <si>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</si>
  <si>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</si>
  <si>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</si>
  <si>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</si>
  <si>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</si>
  <si>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</si>
  <si>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</si>
  <si>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</si>
  <si>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</si>
  <si>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</si>
  <si>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</si>
  <si>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</si>
  <si>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</si>
  <si>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</si>
  <si>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</si>
  <si>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</si>
  <si>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</si>
  <si>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</si>
  <si>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</si>
  <si>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</si>
  <si>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</si>
  <si>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</si>
  <si>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</si>
  <si>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</si>
  <si>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</si>
  <si>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</si>
  <si>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</si>
  <si>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</si>
  <si>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</si>
  <si>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</si>
  <si>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</si>
  <si>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</si>
  <si>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</si>
  <si>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</si>
  <si>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</si>
  <si>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</si>
  <si>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</si>
  <si>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</si>
  <si>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</si>
  <si>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</si>
  <si>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</si>
  <si>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</si>
  <si>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</si>
  <si>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</si>
  <si>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</si>
  <si>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</si>
  <si>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</si>
  <si>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</si>
  <si>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</si>
  <si>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</si>
  <si>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</si>
  <si>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</si>
  <si>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</si>
  <si>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</si>
  <si>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</si>
  <si>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</si>
  <si>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</si>
  <si>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</si>
  <si>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</si>
  <si>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</si>
  <si>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</si>
  <si>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</si>
  <si>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</si>
  <si>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</si>
  <si>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</si>
  <si>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</si>
  <si>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</si>
  <si>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</si>
  <si>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</si>
  <si>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</si>
  <si>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</si>
  <si>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</si>
  <si>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</si>
  <si>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</si>
  <si>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</si>
  <si>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</si>
  <si>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</si>
  <si>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</si>
  <si>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</si>
  <si>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</si>
  <si>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</si>
  <si>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</si>
  <si>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</si>
  <si>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</si>
  <si>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</si>
  <si>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</si>
  <si>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</si>
  <si>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</si>
  <si>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</si>
  <si>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</si>
  <si>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</si>
  <si>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</si>
  <si>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</si>
  <si>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</si>
  <si>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</si>
  <si>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ガス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</si>
  <si>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</si>
  <si>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</si>
  <si>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</si>
  <si>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</si>
  <si>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</si>
  <si>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</si>
  <si>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</si>
  <si>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</si>
  <si>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</si>
  <si>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</si>
  <si>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</si>
  <si>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</si>
  <si>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</si>
  <si>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</si>
  <si>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</si>
  <si>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</si>
  <si>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</si>
  <si>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</si>
  <si>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</si>
  <si>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</si>
  <si>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</si>
  <si>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</si>
  <si>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</si>
  <si>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</si>
  <si>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</si>
  <si>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</si>
  <si>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北海道長万部町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</si>
  <si>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</si>
  <si>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</si>
  <si>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</si>
  <si>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</si>
  <si>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</si>
  <si>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</si>
  <si>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</si>
  <si>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</si>
  <si>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</si>
  <si>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</si>
  <si>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</si>
  <si>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</si>
  <si>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</si>
  <si>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</si>
  <si>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</si>
  <si>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</si>
  <si>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</si>
  <si>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</si>
  <si>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</si>
  <si>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</si>
  <si>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</si>
  <si>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</si>
  <si>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</si>
  <si>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</si>
  <si>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</si>
  <si>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</si>
  <si>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</si>
  <si>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</si>
  <si>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</si>
  <si>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</si>
  <si>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</si>
  <si>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</si>
  <si>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</si>
  <si>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</si>
  <si>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</si>
  <si>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</si>
  <si>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</si>
  <si>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</si>
  <si>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</si>
  <si>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</si>
  <si>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</si>
  <si>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</si>
  <si>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</si>
  <si>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</si>
  <si>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</si>
  <si>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</si>
  <si>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</si>
  <si>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</si>
  <si>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</si>
  <si>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</si>
  <si>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</si>
  <si>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</si>
  <si>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</si>
  <si>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</si>
  <si>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</si>
  <si>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</si>
  <si>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</si>
  <si>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</si>
  <si>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</si>
  <si>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</si>
  <si>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</si>
  <si>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</si>
  <si>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</si>
  <si>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</si>
  <si>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</si>
  <si>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</si>
  <si>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</si>
  <si>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</si>
  <si>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</si>
  <si>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</si>
  <si>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</si>
  <si>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</si>
  <si>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</si>
  <si>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</si>
  <si>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</si>
  <si>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</si>
  <si>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</si>
  <si>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</si>
  <si>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</si>
  <si>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</si>
  <si>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</si>
  <si>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</si>
  <si>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</si>
  <si>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</si>
  <si>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</si>
  <si>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</si>
  <si>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</si>
  <si>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</si>
  <si>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</si>
  <si>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</si>
  <si>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</si>
  <si>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</si>
  <si>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</si>
  <si>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</si>
  <si>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</si>
  <si>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</si>
  <si>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</si>
  <si>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</si>
  <si>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</si>
  <si>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</si>
  <si>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</si>
  <si>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</si>
  <si>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</si>
  <si>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</si>
  <si>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</si>
  <si>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</si>
  <si>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</si>
  <si>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</si>
  <si>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</si>
  <si>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</si>
  <si>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</si>
  <si>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</si>
  <si>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</si>
  <si>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</si>
  <si>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</si>
  <si>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</si>
  <si>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</si>
  <si>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</si>
  <si>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</si>
  <si>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</si>
  <si>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</si>
  <si>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</si>
  <si>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</si>
  <si>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</si>
  <si>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</si>
  <si>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</si>
  <si>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</si>
  <si>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</si>
  <si>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</si>
  <si>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</si>
  <si>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</si>
  <si>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</si>
  <si>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</si>
  <si>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</si>
  <si>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</si>
  <si>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</si>
  <si>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</si>
  <si>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</si>
  <si>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</si>
  <si>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</si>
  <si>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</si>
  <si>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</si>
  <si>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</si>
  <si>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</si>
  <si>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</si>
  <si>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</si>
  <si>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</si>
  <si>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</si>
  <si>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</si>
  <si>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</si>
  <si>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</si>
  <si>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</si>
  <si>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</si>
  <si>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</si>
  <si>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</si>
  <si>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</si>
  <si>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</si>
  <si>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</si>
  <si>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</si>
  <si>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</si>
  <si>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</si>
  <si>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</si>
  <si>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</si>
  <si>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</si>
  <si>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</si>
  <si>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</si>
  <si>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</si>
  <si>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</si>
  <si>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</si>
  <si>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</si>
  <si>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</si>
  <si>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</si>
  <si>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</si>
  <si>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</si>
  <si>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</si>
  <si>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</si>
  <si>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</si>
  <si>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4.00</t>
  </si>
  <si>
    <t>▲ 1.06</t>
  </si>
  <si>
    <t>▲ 5.22</t>
  </si>
  <si>
    <t>▲ 7.78</t>
  </si>
  <si>
    <t>一般会計</t>
  </si>
  <si>
    <t>介護保険特別会計</t>
  </si>
  <si>
    <t>水道事業会計</t>
  </si>
  <si>
    <t>ガス事業会計</t>
  </si>
  <si>
    <t>病院事業会計</t>
  </si>
  <si>
    <t>国民健康保険特別会計</t>
  </si>
  <si>
    <t>▲ 0.79</t>
  </si>
  <si>
    <t>▲ 0.37</t>
  </si>
  <si>
    <t>公共下水道事業特別会計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</si>
  <si>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</si>
  <si>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</si>
  <si>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</si>
  <si>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</si>
  <si>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</si>
  <si>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</si>
  <si>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</si>
  <si>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</si>
  <si>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</si>
  <si>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渡島廃棄物処理広域連合</t>
    <phoneticPr fontId="2"/>
  </si>
  <si>
    <t>渡島・檜山地方税滞納整理機構</t>
    <phoneticPr fontId="2"/>
  </si>
  <si>
    <t>まちづくり基金</t>
    <phoneticPr fontId="5"/>
  </si>
  <si>
    <t>北海道新幹線建設関連補償事業基金</t>
    <phoneticPr fontId="2"/>
  </si>
  <si>
    <t>地域振興基金</t>
    <phoneticPr fontId="2"/>
  </si>
  <si>
    <t>地域福祉基金</t>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</si>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</sst>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7D07-4C92-9FB6-75EE1A484A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140097</c:v>
                </c:pt>
                <c:pt idx="1">
                  <c:v>167344</c:v>
                </c:pt>
                <c:pt idx="2">
                  <c:v>181611</c:v>
                </c:pt>
                <c:pt idx="3">
                  <c:v>318548</c:v>
                </c:pt>
                <c:pt idx="4">
                  <c:v>222900</c:v>
                </c:pt>
              </c:numCache>
            </c:numRef>
          </c:val>
          <c:smooth val="0"/>
          <c:extLst>
            <c:ext xmlns:c16="http://schemas.microsoft.com/office/drawing/2014/chart" uri="{C3380CC4-5D6E-409C-BE32-E72D297353CC}">
              <c16:uniqueId val="{00000001-7D07-4C92-9FB6-75EE1A484A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5.01</c:v>
                </c:pt>
                <c:pt idx="1">
                  <c:v>5.09</c:v>
                </c:pt>
                <c:pt idx="2">
                  <c:v>4.8099999999999996</c:v>
                </c:pt>
                <c:pt idx="3">
                  <c:v>5.15</c:v>
                </c:pt>
                <c:pt idx="4">
                  <c:v>8.33</c:v>
                </c:pt>
              </c:numCache>
            </c:numRef>
          </c:val>
          <c:extLst>
            <c:ext xmlns:c16="http://schemas.microsoft.com/office/drawing/2014/chart" uri="{C3380CC4-5D6E-409C-BE32-E72D297353CC}">
              <c16:uniqueId val="{00000000-54D2-4528-A9E7-0156F89579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33.840000000000003</c:v>
                </c:pt>
                <c:pt idx="1">
                  <c:v>30.97</c:v>
                </c:pt>
                <c:pt idx="2">
                  <c:v>31.32</c:v>
                </c:pt>
                <c:pt idx="3">
                  <c:v>26.42</c:v>
                </c:pt>
                <c:pt idx="4">
                  <c:v>15.05</c:v>
                </c:pt>
              </c:numCache>
            </c:numRef>
          </c:val>
          <c:extLst>
            <c:ext xmlns:c16="http://schemas.microsoft.com/office/drawing/2014/chart" uri="{C3380CC4-5D6E-409C-BE32-E72D297353CC}">
              <c16:uniqueId val="{00000001-54D2-4528-A9E7-0156F89579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c:v>
                </c:pt>
                <c:pt idx="1">
                  <c:v>-1.06</c:v>
                </c:pt>
                <c:pt idx="2">
                  <c:v>2.29</c:v>
                </c:pt>
                <c:pt idx="3">
                  <c:v>-5.22</c:v>
                </c:pt>
                <c:pt idx="4">
                  <c:v>-7.78</c:v>
                </c:pt>
              </c:numCache>
            </c:numRef>
          </c:val>
          <c:smooth val="0"/>
          <c:extLst>
            <c:ext xmlns:c16="http://schemas.microsoft.com/office/drawing/2014/chart" uri="{C3380CC4-5D6E-409C-BE32-E72D297353CC}">
              <c16:uniqueId val="{00000002-54D2-4528-A9E7-0156F89579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B1-444C-BC64-6D69FC440A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B1-444C-BC64-6D69FC440A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19B1-444C-BC64-6D69FC440A7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0.38</c:v>
                </c:pt>
                <c:pt idx="2">
                  <c:v>#N/A</c:v>
                </c:pt>
                <c:pt idx="3">
                  <c:v>0.64</c:v>
                </c:pt>
                <c:pt idx="4">
                  <c:v>#N/A</c:v>
                </c:pt>
                <c:pt idx="5">
                  <c:v>0.19</c:v>
                </c:pt>
                <c:pt idx="6">
                  <c:v>#N/A</c:v>
                </c:pt>
                <c:pt idx="7">
                  <c:v>0.5</c:v>
                </c:pt>
                <c:pt idx="8">
                  <c:v>#N/A</c:v>
                </c:pt>
                <c:pt idx="9">
                  <c:v>0.81</c:v>
                </c:pt>
              </c:numCache>
            </c:numRef>
          </c:val>
          <c:extLst>
            <c:ext xmlns:c16="http://schemas.microsoft.com/office/drawing/2014/chart" uri="{C3380CC4-5D6E-409C-BE32-E72D297353CC}">
              <c16:uniqueId val="{00000003-19B1-444C-BC64-6D69FC440A7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0.79</c:v>
                </c:pt>
                <c:pt idx="1">
                  <c:v>#N/A</c:v>
                </c:pt>
                <c:pt idx="2">
                  <c:v>0.37</c:v>
                </c:pt>
                <c:pt idx="3">
                  <c:v>#N/A</c:v>
                </c:pt>
                <c:pt idx="4">
                  <c:v>#N/A</c:v>
                </c:pt>
                <c:pt idx="5">
                  <c:v>0.33</c:v>
                </c:pt>
                <c:pt idx="6">
                  <c:v>#N/A</c:v>
                </c:pt>
                <c:pt idx="7">
                  <c:v>0.78</c:v>
                </c:pt>
                <c:pt idx="8">
                  <c:v>#N/A</c:v>
                </c:pt>
                <c:pt idx="9">
                  <c:v>1.1399999999999999</c:v>
                </c:pt>
              </c:numCache>
            </c:numRef>
          </c:val>
          <c:extLst>
            <c:ext xmlns:c16="http://schemas.microsoft.com/office/drawing/2014/chart" uri="{C3380CC4-5D6E-409C-BE32-E72D297353CC}">
              <c16:uniqueId val="{00000004-19B1-444C-BC64-6D69FC440A7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0.26</c:v>
                </c:pt>
                <c:pt idx="4">
                  <c:v>#N/A</c:v>
                </c:pt>
                <c:pt idx="5">
                  <c:v>0.65</c:v>
                </c:pt>
                <c:pt idx="6">
                  <c:v>#N/A</c:v>
                </c:pt>
                <c:pt idx="7">
                  <c:v>0.13</c:v>
                </c:pt>
                <c:pt idx="8">
                  <c:v>#N/A</c:v>
                </c:pt>
                <c:pt idx="9">
                  <c:v>1.1499999999999999</c:v>
                </c:pt>
              </c:numCache>
            </c:numRef>
          </c:val>
          <c:extLst>
            <c:ext xmlns:c16="http://schemas.microsoft.com/office/drawing/2014/chart" uri="{C3380CC4-5D6E-409C-BE32-E72D297353CC}">
              <c16:uniqueId val="{00000005-19B1-444C-BC64-6D69FC440A72}"/>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2.0699999999999998</c:v>
                </c:pt>
                <c:pt idx="2">
                  <c:v>#N/A</c:v>
                </c:pt>
                <c:pt idx="3">
                  <c:v>1.66</c:v>
                </c:pt>
                <c:pt idx="4">
                  <c:v>#N/A</c:v>
                </c:pt>
                <c:pt idx="5">
                  <c:v>1.18</c:v>
                </c:pt>
                <c:pt idx="6">
                  <c:v>#N/A</c:v>
                </c:pt>
                <c:pt idx="7">
                  <c:v>1.61</c:v>
                </c:pt>
                <c:pt idx="8">
                  <c:v>#N/A</c:v>
                </c:pt>
                <c:pt idx="9">
                  <c:v>1.19</c:v>
                </c:pt>
              </c:numCache>
            </c:numRef>
          </c:val>
          <c:extLst>
            <c:ext xmlns:c16="http://schemas.microsoft.com/office/drawing/2014/chart" uri="{C3380CC4-5D6E-409C-BE32-E72D297353CC}">
              <c16:uniqueId val="{00000006-19B1-444C-BC64-6D69FC440A7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2.92</c:v>
                </c:pt>
                <c:pt idx="2">
                  <c:v>#N/A</c:v>
                </c:pt>
                <c:pt idx="3">
                  <c:v>2.9</c:v>
                </c:pt>
                <c:pt idx="4">
                  <c:v>#N/A</c:v>
                </c:pt>
                <c:pt idx="5">
                  <c:v>2.67</c:v>
                </c:pt>
                <c:pt idx="6">
                  <c:v>#N/A</c:v>
                </c:pt>
                <c:pt idx="7">
                  <c:v>2.74</c:v>
                </c:pt>
                <c:pt idx="8">
                  <c:v>#N/A</c:v>
                </c:pt>
                <c:pt idx="9">
                  <c:v>2.61</c:v>
                </c:pt>
              </c:numCache>
            </c:numRef>
          </c:val>
          <c:extLst>
            <c:ext xmlns:c16="http://schemas.microsoft.com/office/drawing/2014/chart" uri="{C3380CC4-5D6E-409C-BE32-E72D297353CC}">
              <c16:uniqueId val="{00000007-19B1-444C-BC64-6D69FC440A7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1.42</c:v>
                </c:pt>
                <c:pt idx="2">
                  <c:v>#N/A</c:v>
                </c:pt>
                <c:pt idx="3">
                  <c:v>1.88</c:v>
                </c:pt>
                <c:pt idx="4">
                  <c:v>#N/A</c:v>
                </c:pt>
                <c:pt idx="5">
                  <c:v>1.63</c:v>
                </c:pt>
                <c:pt idx="6">
                  <c:v>#N/A</c:v>
                </c:pt>
                <c:pt idx="7">
                  <c:v>2.29</c:v>
                </c:pt>
                <c:pt idx="8">
                  <c:v>#N/A</c:v>
                </c:pt>
                <c:pt idx="9">
                  <c:v>3</c:v>
                </c:pt>
              </c:numCache>
            </c:numRef>
          </c:val>
          <c:extLst>
            <c:ext xmlns:c16="http://schemas.microsoft.com/office/drawing/2014/chart" uri="{C3380CC4-5D6E-409C-BE32-E72D297353CC}">
              <c16:uniqueId val="{00000008-19B1-444C-BC64-6D69FC440A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c:v>
                </c:pt>
                <c:pt idx="2">
                  <c:v>#N/A</c:v>
                </c:pt>
                <c:pt idx="3">
                  <c:v>5.08</c:v>
                </c:pt>
                <c:pt idx="4">
                  <c:v>#N/A</c:v>
                </c:pt>
                <c:pt idx="5">
                  <c:v>4.8099999999999996</c:v>
                </c:pt>
                <c:pt idx="6">
                  <c:v>#N/A</c:v>
                </c:pt>
                <c:pt idx="7">
                  <c:v>5.15</c:v>
                </c:pt>
                <c:pt idx="8">
                  <c:v>#N/A</c:v>
                </c:pt>
                <c:pt idx="9">
                  <c:v>8.32</c:v>
                </c:pt>
              </c:numCache>
            </c:numRef>
          </c:val>
          <c:extLst>
            <c:ext xmlns:c16="http://schemas.microsoft.com/office/drawing/2014/chart" uri="{C3380CC4-5D6E-409C-BE32-E72D297353CC}">
              <c16:uniqueId val="{00000009-19B1-444C-BC64-6D69FC440A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384</c:v>
                </c:pt>
                <c:pt idx="5">
                  <c:v>371</c:v>
                </c:pt>
                <c:pt idx="8">
                  <c:v>400</c:v>
                </c:pt>
                <c:pt idx="11">
                  <c:v>406</c:v>
                </c:pt>
                <c:pt idx="14">
                  <c:v>425</c:v>
                </c:pt>
              </c:numCache>
            </c:numRef>
          </c:val>
          <c:extLst>
            <c:ext xmlns:c16="http://schemas.microsoft.com/office/drawing/2014/chart" uri="{C3380CC4-5D6E-409C-BE32-E72D297353CC}">
              <c16:uniqueId val="{00000000-7E52-4D52-AE52-2E12AD8D9C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52-4D52-AE52-2E12AD8D9C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0</c:v>
                </c:pt>
                <c:pt idx="12">
                  <c:v>9</c:v>
                </c:pt>
              </c:numCache>
            </c:numRef>
          </c:val>
          <c:extLst>
            <c:ext xmlns:c16="http://schemas.microsoft.com/office/drawing/2014/chart" uri="{C3380CC4-5D6E-409C-BE32-E72D297353CC}">
              <c16:uniqueId val="{00000002-7E52-4D52-AE52-2E12AD8D9C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7</c:v>
                </c:pt>
                <c:pt idx="6">
                  <c:v>18</c:v>
                </c:pt>
                <c:pt idx="9">
                  <c:v>17</c:v>
                </c:pt>
                <c:pt idx="12">
                  <c:v>17</c:v>
                </c:pt>
              </c:numCache>
            </c:numRef>
          </c:val>
          <c:extLst>
            <c:ext xmlns:c16="http://schemas.microsoft.com/office/drawing/2014/chart" uri="{C3380CC4-5D6E-409C-BE32-E72D297353CC}">
              <c16:uniqueId val="{00000003-7E52-4D52-AE52-2E12AD8D9C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193</c:v>
                </c:pt>
                <c:pt idx="3">
                  <c:v>170</c:v>
                </c:pt>
                <c:pt idx="6">
                  <c:v>126</c:v>
                </c:pt>
                <c:pt idx="9">
                  <c:v>132</c:v>
                </c:pt>
                <c:pt idx="12">
                  <c:v>98</c:v>
                </c:pt>
              </c:numCache>
            </c:numRef>
          </c:val>
          <c:extLst>
            <c:ext xmlns:c16="http://schemas.microsoft.com/office/drawing/2014/chart" uri="{C3380CC4-5D6E-409C-BE32-E72D297353CC}">
              <c16:uniqueId val="{00000004-7E52-4D52-AE52-2E12AD8D9C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52-4D52-AE52-2E12AD8D9C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52-4D52-AE52-2E12AD8D9C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495</c:v>
                </c:pt>
                <c:pt idx="3">
                  <c:v>502</c:v>
                </c:pt>
                <c:pt idx="6">
                  <c:v>549</c:v>
                </c:pt>
                <c:pt idx="9">
                  <c:v>566</c:v>
                </c:pt>
                <c:pt idx="12">
                  <c:v>556</c:v>
                </c:pt>
              </c:numCache>
            </c:numRef>
          </c:val>
          <c:extLst>
            <c:ext xmlns:c16="http://schemas.microsoft.com/office/drawing/2014/chart" uri="{C3380CC4-5D6E-409C-BE32-E72D297353CC}">
              <c16:uniqueId val="{00000007-7E52-4D52-AE52-2E12AD8D9C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307</c:v>
                </c:pt>
                <c:pt idx="2">
                  <c:v>#N/A</c:v>
                </c:pt>
                <c:pt idx="3">
                  <c:v>#N/A</c:v>
                </c:pt>
                <c:pt idx="4">
                  <c:v>311</c:v>
                </c:pt>
                <c:pt idx="5">
                  <c:v>#N/A</c:v>
                </c:pt>
                <c:pt idx="6">
                  <c:v>#N/A</c:v>
                </c:pt>
                <c:pt idx="7">
                  <c:v>296</c:v>
                </c:pt>
                <c:pt idx="8">
                  <c:v>#N/A</c:v>
                </c:pt>
                <c:pt idx="9">
                  <c:v>#N/A</c:v>
                </c:pt>
                <c:pt idx="10">
                  <c:v>309</c:v>
                </c:pt>
                <c:pt idx="11">
                  <c:v>#N/A</c:v>
                </c:pt>
                <c:pt idx="12">
                  <c:v>#N/A</c:v>
                </c:pt>
                <c:pt idx="13">
                  <c:v>255</c:v>
                </c:pt>
                <c:pt idx="14">
                  <c:v>#N/A</c:v>
                </c:pt>
              </c:numCache>
            </c:numRef>
          </c:val>
          <c:smooth val="0"/>
          <c:extLst>
            <c:ext xmlns:c16="http://schemas.microsoft.com/office/drawing/2014/chart" uri="{C3380CC4-5D6E-409C-BE32-E72D297353CC}">
              <c16:uniqueId val="{00000008-7E52-4D52-AE52-2E12AD8D9C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3792</c:v>
                </c:pt>
                <c:pt idx="5">
                  <c:v>3783</c:v>
                </c:pt>
                <c:pt idx="8">
                  <c:v>3674</c:v>
                </c:pt>
                <c:pt idx="11">
                  <c:v>3734</c:v>
                </c:pt>
                <c:pt idx="14">
                  <c:v>3557</c:v>
                </c:pt>
              </c:numCache>
            </c:numRef>
          </c:val>
          <c:extLst>
            <c:ext xmlns:c16="http://schemas.microsoft.com/office/drawing/2014/chart" uri="{C3380CC4-5D6E-409C-BE32-E72D297353CC}">
              <c16:uniqueId val="{00000000-2C92-49F9-9B8B-C859DFB836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194</c:v>
                </c:pt>
                <c:pt idx="5">
                  <c:v>168</c:v>
                </c:pt>
                <c:pt idx="8">
                  <c:v>162</c:v>
                </c:pt>
                <c:pt idx="11">
                  <c:v>160</c:v>
                </c:pt>
                <c:pt idx="14">
                  <c:v>243</c:v>
                </c:pt>
              </c:numCache>
            </c:numRef>
          </c:val>
          <c:extLst>
            <c:ext xmlns:c16="http://schemas.microsoft.com/office/drawing/2014/chart" uri="{C3380CC4-5D6E-409C-BE32-E72D297353CC}">
              <c16:uniqueId val="{00000001-2C92-49F9-9B8B-C859DFB836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1517</c:v>
                </c:pt>
                <c:pt idx="5">
                  <c:v>1592</c:v>
                </c:pt>
                <c:pt idx="8">
                  <c:v>1943</c:v>
                </c:pt>
                <c:pt idx="11">
                  <c:v>1797</c:v>
                </c:pt>
                <c:pt idx="14">
                  <c:v>1710</c:v>
                </c:pt>
              </c:numCache>
            </c:numRef>
          </c:val>
          <c:extLst>
            <c:ext xmlns:c16="http://schemas.microsoft.com/office/drawing/2014/chart" uri="{C3380CC4-5D6E-409C-BE32-E72D297353CC}">
              <c16:uniqueId val="{00000002-2C92-49F9-9B8B-C859DFB836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92-49F9-9B8B-C859DFB836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92-49F9-9B8B-C859DFB836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92-49F9-9B8B-C859DFB836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858</c:v>
                </c:pt>
                <c:pt idx="3">
                  <c:v>844</c:v>
                </c:pt>
                <c:pt idx="6">
                  <c:v>795</c:v>
                </c:pt>
                <c:pt idx="9">
                  <c:v>752</c:v>
                </c:pt>
                <c:pt idx="12">
                  <c:v>779</c:v>
                </c:pt>
              </c:numCache>
            </c:numRef>
          </c:val>
          <c:extLst>
            <c:ext xmlns:c16="http://schemas.microsoft.com/office/drawing/2014/chart" uri="{C3380CC4-5D6E-409C-BE32-E72D297353CC}">
              <c16:uniqueId val="{00000006-2C92-49F9-9B8B-C859DFB836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c:v>
                </c:pt>
                <c:pt idx="3">
                  <c:v>204</c:v>
                </c:pt>
                <c:pt idx="6">
                  <c:v>190</c:v>
                </c:pt>
                <c:pt idx="9">
                  <c:v>172</c:v>
                </c:pt>
                <c:pt idx="12">
                  <c:v>156</c:v>
                </c:pt>
              </c:numCache>
            </c:numRef>
          </c:val>
          <c:extLst>
            <c:ext xmlns:c16="http://schemas.microsoft.com/office/drawing/2014/chart" uri="{C3380CC4-5D6E-409C-BE32-E72D297353CC}">
              <c16:uniqueId val="{00000007-2C92-49F9-9B8B-C859DFB836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999</c:v>
                </c:pt>
                <c:pt idx="3">
                  <c:v>886</c:v>
                </c:pt>
                <c:pt idx="6">
                  <c:v>747</c:v>
                </c:pt>
                <c:pt idx="9">
                  <c:v>728</c:v>
                </c:pt>
                <c:pt idx="12">
                  <c:v>607</c:v>
                </c:pt>
              </c:numCache>
            </c:numRef>
          </c:val>
          <c:extLst>
            <c:ext xmlns:c16="http://schemas.microsoft.com/office/drawing/2014/chart" uri="{C3380CC4-5D6E-409C-BE32-E72D297353CC}">
              <c16:uniqueId val="{00000008-2C92-49F9-9B8B-C859DFB836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3</c:v>
                </c:pt>
                <c:pt idx="6">
                  <c:v>3</c:v>
                </c:pt>
                <c:pt idx="9">
                  <c:v>0</c:v>
                </c:pt>
                <c:pt idx="12">
                  <c:v>89</c:v>
                </c:pt>
              </c:numCache>
            </c:numRef>
          </c:val>
          <c:extLst>
            <c:ext xmlns:c16="http://schemas.microsoft.com/office/drawing/2014/chart" uri="{C3380CC4-5D6E-409C-BE32-E72D297353CC}">
              <c16:uniqueId val="{00000009-2C92-49F9-9B8B-C859DFB836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4933</c:v>
                </c:pt>
                <c:pt idx="3">
                  <c:v>4842</c:v>
                </c:pt>
                <c:pt idx="6">
                  <c:v>4674</c:v>
                </c:pt>
                <c:pt idx="9">
                  <c:v>4830</c:v>
                </c:pt>
                <c:pt idx="12">
                  <c:v>4750</c:v>
                </c:pt>
              </c:numCache>
            </c:numRef>
          </c:val>
          <c:extLst>
            <c:ext xmlns:c16="http://schemas.microsoft.com/office/drawing/2014/chart" uri="{C3380CC4-5D6E-409C-BE32-E72D297353CC}">
              <c16:uniqueId val="{0000000A-2C92-49F9-9B8B-C859DFB836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1381</c:v>
                </c:pt>
                <c:pt idx="2">
                  <c:v>#N/A</c:v>
                </c:pt>
                <c:pt idx="3">
                  <c:v>#N/A</c:v>
                </c:pt>
                <c:pt idx="4">
                  <c:v>1236</c:v>
                </c:pt>
                <c:pt idx="5">
                  <c:v>#N/A</c:v>
                </c:pt>
                <c:pt idx="6">
                  <c:v>#N/A</c:v>
                </c:pt>
                <c:pt idx="7">
                  <c:v>630</c:v>
                </c:pt>
                <c:pt idx="8">
                  <c:v>#N/A</c:v>
                </c:pt>
                <c:pt idx="9">
                  <c:v>#N/A</c:v>
                </c:pt>
                <c:pt idx="10">
                  <c:v>791</c:v>
                </c:pt>
                <c:pt idx="11">
                  <c:v>#N/A</c:v>
                </c:pt>
                <c:pt idx="12">
                  <c:v>#N/A</c:v>
                </c:pt>
                <c:pt idx="13">
                  <c:v>872</c:v>
                </c:pt>
                <c:pt idx="14">
                  <c:v>#N/A</c:v>
                </c:pt>
              </c:numCache>
            </c:numRef>
          </c:val>
          <c:smooth val="0"/>
          <c:extLst>
            <c:ext xmlns:c16="http://schemas.microsoft.com/office/drawing/2014/chart" uri="{C3380CC4-5D6E-409C-BE32-E72D297353CC}">
              <c16:uniqueId val="{0000000B-2C92-49F9-9B8B-C859DFB836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1030</c:v>
                </c:pt>
                <c:pt idx="1">
                  <c:v>854</c:v>
                </c:pt>
                <c:pt idx="2">
                  <c:v>493</c:v>
                </c:pt>
              </c:numCache>
            </c:numRef>
          </c:val>
          <c:extLst>
            <c:ext xmlns:c16="http://schemas.microsoft.com/office/drawing/2014/chart" uri="{C3380CC4-5D6E-409C-BE32-E72D297353CC}">
              <c16:uniqueId val="{00000000-F34D-4F71-B368-EAE9794671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82</c:v>
                </c:pt>
                <c:pt idx="1">
                  <c:v>67</c:v>
                </c:pt>
                <c:pt idx="2">
                  <c:v>65</c:v>
                </c:pt>
              </c:numCache>
            </c:numRef>
          </c:val>
          <c:extLst>
            <c:ext xmlns:c16="http://schemas.microsoft.com/office/drawing/2014/chart" uri="{C3380CC4-5D6E-409C-BE32-E72D297353CC}">
              <c16:uniqueId val="{00000001-F34D-4F71-B368-EAE9794671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749</c:v>
                </c:pt>
                <c:pt idx="1">
                  <c:v>790</c:v>
                </c:pt>
                <c:pt idx="2">
                  <c:v>1036</c:v>
                </c:pt>
              </c:numCache>
            </c:numRef>
          </c:val>
          <c:extLst>
            <c:ext xmlns:c16="http://schemas.microsoft.com/office/drawing/2014/chart" uri="{C3380CC4-5D6E-409C-BE32-E72D297353CC}">
              <c16:uniqueId val="{00000002-F34D-4F71-B368-EAE9794671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4,597
310.76
7,164,040
6,891,496
272,544
3,273,345
4,750,116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年２月末４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新規採用を退職に伴う減員の必要最低限にするなど人件費の抑制に努め、緊急に必要な事業を峻別することにより、歳出の見直しを実施するとともに、税収の収納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事務事業の見直し等、経常経費の削減を図ってはいるが、近年の地方交付税の大幅な落ち込みによる一般財源の減少により、経常収支比率は類似団体平均より高い水準にある。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公債費は平成１９年度をピークに減少して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の新規採用を退職に伴う減員の必要最低限にするなど職員数の抑制による人件費の縮減や、事務事業の見直しをさらに進めるとともに、行財政改革への取組を通じて義務的経費を削減し、比率の低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967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115358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8131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59055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61</xdr:row>
      <xdr:rowOff>85196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1750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12506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64558</xdr:rowOff>
    </xdr:from>
    <xdr:to>
      <xdr:col>19</xdr:col>
      <xdr:colOff>184150</xdr:colOff>
      <xdr:row>61</xdr:row>
      <xdr:rowOff>166158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34396</xdr:rowOff>
    </xdr:from>
    <xdr:to>
      <xdr:col>7</xdr:col>
      <xdr:colOff>31750</xdr:colOff>
      <xdr:row>61</xdr:row>
      <xdr:rowOff>135996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146173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人件費、物件費及び維持補修費については、事務事業の見直しにより抑制をしているが、物価の上昇もあり、年々増加傾向にある。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近年の急激な人口の減少や単独消防を配置していることなどにより、一人当たりの決算額は類似団体平均を上回っている。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今後は直営事業を見直し、民間でも実施可能な部分については、指定管理者制度の導入などにより委託化を進め、更なるコストの削減に努める。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109412</xdr:rowOff>
    </xdr:from>
    <xdr:to>
      <xdr:col>23</xdr:col>
      <xdr:colOff>133350</xdr:colOff>
      <xdr:row>82</xdr:row>
      <xdr:rowOff>140077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8312"/>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88388</xdr:rowOff>
    </xdr:from>
    <xdr:to>
      <xdr:col>19</xdr:col>
      <xdr:colOff>133350</xdr:colOff>
      <xdr:row>82</xdr:row>
      <xdr:rowOff>109412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7288"/>
          <a:ext cx="889000" cy="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70489</xdr:rowOff>
    </xdr:from>
    <xdr:to>
      <xdr:col>15</xdr:col>
      <xdr:colOff>82550</xdr:colOff>
      <xdr:row>82</xdr:row>
      <xdr:rowOff>88388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9389"/>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33342</xdr:rowOff>
    </xdr:from>
    <xdr:to>
      <xdr:col>11</xdr:col>
      <xdr:colOff>31750</xdr:colOff>
      <xdr:row>82</xdr:row>
      <xdr:rowOff>70489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224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89277</xdr:rowOff>
    </xdr:from>
    <xdr:to>
      <xdr:col>23</xdr:col>
      <xdr:colOff>184150</xdr:colOff>
      <xdr:row>83</xdr:row>
      <xdr:rowOff>19427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61354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58612</xdr:rowOff>
    </xdr:from>
    <xdr:to>
      <xdr:col>19</xdr:col>
      <xdr:colOff>184150</xdr:colOff>
      <xdr:row>82</xdr:row>
      <xdr:rowOff>160212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144989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0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37588</xdr:rowOff>
    </xdr:from>
    <xdr:to>
      <xdr:col>15</xdr:col>
      <xdr:colOff>133350</xdr:colOff>
      <xdr:row>82</xdr:row>
      <xdr:rowOff>139188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123965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8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19689</xdr:rowOff>
    </xdr:from>
    <xdr:to>
      <xdr:col>11</xdr:col>
      <xdr:colOff>82550</xdr:colOff>
      <xdr:row>82</xdr:row>
      <xdr:rowOff>121289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106066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153992</xdr:rowOff>
    </xdr:from>
    <xdr:to>
      <xdr:col>7</xdr:col>
      <xdr:colOff>31750</xdr:colOff>
      <xdr:row>82</xdr:row>
      <xdr:rowOff>84142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68919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国に準じた給与体系であり、地域給も導入済みである。令和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国において平成２５年度末で国家公務員の給与カット（７．８％）が終了したことから、昨年と同様に国家公務員の給与水準を下回り、ラスパイレス指数は９５．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今後も、昇格昇給制度の適正な運用により、ラスパイレス指数の上昇の抑制に努める。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18345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647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5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採用抑制などにより定員管理の適正化に努めてきたが、北海道新幹線札幌延伸に係る事務事業の増加に伴う土木技術職員等の採用や、類似団体にない単独消防を配置しているなどの要因から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ではマイナンバー制度の運用など、行政サービスの業務量は増加しているが、今後も減少傾向にある人口規模に適した定員管理に努めるとともに、行政サービスの質を維持しながら、組織の再編や適正人事の配置により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122142</xdr:rowOff>
    </xdr:from>
    <xdr:to>
      <xdr:col>81</xdr:col>
      <xdr:colOff>44450</xdr:colOff>
      <xdr:row>63</xdr:row>
      <xdr:rowOff>139636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23492"/>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122142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9152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50356</xdr:rowOff>
    </xdr:from>
    <xdr:to>
      <xdr:col>72</xdr:col>
      <xdr:colOff>203200</xdr:colOff>
      <xdr:row>63</xdr:row>
      <xdr:rowOff>90170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51706"/>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286</xdr:rowOff>
    </xdr:from>
    <xdr:to>
      <xdr:col>68</xdr:col>
      <xdr:colOff>152400</xdr:colOff>
      <xdr:row>63</xdr:row>
      <xdr:rowOff>50356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01636"/>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88836</xdr:rowOff>
    </xdr:from>
    <xdr:to>
      <xdr:col>81</xdr:col>
      <xdr:colOff>95250</xdr:colOff>
      <xdr:row>64</xdr:row>
      <xdr:rowOff>18986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60913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6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71342</xdr:rowOff>
    </xdr:from>
    <xdr:to>
      <xdr:col>77</xdr:col>
      <xdr:colOff>95250</xdr:colOff>
      <xdr:row>64</xdr:row>
      <xdr:rowOff>1492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157719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171006</xdr:rowOff>
    </xdr:from>
    <xdr:to>
      <xdr:col>68</xdr:col>
      <xdr:colOff>203200</xdr:colOff>
      <xdr:row>63</xdr:row>
      <xdr:rowOff>101156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85933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8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120936</xdr:rowOff>
    </xdr:from>
    <xdr:to>
      <xdr:col>64</xdr:col>
      <xdr:colOff>152400</xdr:colOff>
      <xdr:row>63</xdr:row>
      <xdr:rowOff>51086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35863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今後も新規発行債を必要最小限にするなど抑制し、起債に大きく頼ることのない財政運営に努める。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59182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2214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73660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600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117094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745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117094</xdr:rowOff>
    </xdr:from>
    <xdr:to>
      <xdr:col>68</xdr:col>
      <xdr:colOff>152400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1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66294</xdr:rowOff>
    </xdr:from>
    <xdr:to>
      <xdr:col>68</xdr:col>
      <xdr:colOff>203200</xdr:colOff>
      <xdr:row>42</xdr:row>
      <xdr:rowOff>167894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152671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おり、令和元年度においては、防災行政情報伝達システム整備（起債２．７億円）及び財政調整基金等の取崩しに伴う基金残高の減少等により比率が悪化したが（前年度比９ポイント増加）、令和３年度においては、前年度比２３．５ポイント減少した。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年度においては、地方債現在高が増加し、充当可能基金が減少したため、前年度比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今後は人件費の縮減や歳出の見直しにより基金の取崩しを抑制し、新規発行債は交付税措置のあるものを原則とし、発行そのものも必要最小限にするなど抑制を行い、財政の健全化に努める。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15</xdr:row>
      <xdr:rowOff>88477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631500"/>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159960</xdr:rowOff>
    </xdr:from>
    <xdr:to>
      <xdr:col>77</xdr:col>
      <xdr:colOff>44450</xdr:colOff>
      <xdr:row>15</xdr:row>
      <xdr:rowOff>59750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60260"/>
          <a:ext cx="8890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159960</xdr:rowOff>
    </xdr:from>
    <xdr:to>
      <xdr:col>72</xdr:col>
      <xdr:colOff>203200</xdr:colOff>
      <xdr:row>16</xdr:row>
      <xdr:rowOff>87086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60260"/>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87086</xdr:rowOff>
    </xdr:from>
    <xdr:to>
      <xdr:col>68</xdr:col>
      <xdr:colOff>152400</xdr:colOff>
      <xdr:row>17</xdr:row>
      <xdr:rowOff>8709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3028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37677</xdr:rowOff>
    </xdr:from>
    <xdr:to>
      <xdr:col>81</xdr:col>
      <xdr:colOff>95250</xdr:colOff>
      <xdr:row>15</xdr:row>
      <xdr:rowOff>139277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9754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58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8950</xdr:rowOff>
    </xdr:from>
    <xdr:to>
      <xdr:col>77</xdr:col>
      <xdr:colOff>95250</xdr:colOff>
      <xdr:row>15</xdr:row>
      <xdr:rowOff>110550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95327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66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109160</xdr:rowOff>
    </xdr:from>
    <xdr:to>
      <xdr:col>73</xdr:col>
      <xdr:colOff>44450</xdr:colOff>
      <xdr:row>15</xdr:row>
      <xdr:rowOff>39310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24087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36286</xdr:rowOff>
    </xdr:from>
    <xdr:to>
      <xdr:col>68</xdr:col>
      <xdr:colOff>203200</xdr:colOff>
      <xdr:row>16</xdr:row>
      <xdr:rowOff>137886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122663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129359</xdr:rowOff>
    </xdr:from>
    <xdr:to>
      <xdr:col>64</xdr:col>
      <xdr:colOff>152400</xdr:colOff>
      <xdr:row>17</xdr:row>
      <xdr:rowOff>59509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44286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4,597
310.76
7,164,040
6,891,496
272,544
3,273,345
4,750,116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は新規採用抑制を行っていたことから類似団体平均と同水準であったが、近年は、北海道新幹線札幌延伸に係る事務事業の増加に伴い土木技術職員等を採用しているため、人件費に係る経常収支比率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今後は、職員の新規採用を退職に伴う減員の必要最低限にするなどの職員数の抑制や、職員の適正配置と事務事業の民間委託等を推進し、人件費の縮減に努める。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高くなっているのは、業務の電算化及びマイナンバー・情報セキュリティ対策等に係るシステム運用経費の増加や、業務の民間委託による委託料の増加が主な要因である。具体的には、道路維持管理、スクールバス等の車両の運行、学校給食業務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今後も事務事業の見直しを図り、需用費等他の物件費の抑制及び削減に努める。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36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53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53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14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国等による福祉関連事業が増加傾向にあるため、扶助費に係る経常収支比率は一定程度の水準を保ったままにあるが、単独事業に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今後も引き続き、事業の緊急度や重要度を考慮しつつ事業の見直しを図っていく。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経常収支比率が高くなっているのは、平成４年に供用開始した公共下水道事業に対する繰出、国民健康保険特別会計の財政状態の悪化に伴う繰出、高齢化の進展に伴う介護保険特別会計及び後期高齢者医療特別会計の繰出が多額であること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今後は公共施設の老朽化に伴う維持補修費の増加が考えられるため、特別・企業会計についての経営改善を図り、繰出金の抑制に努める。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37193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495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61</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が支出している各種団体等の補助金については、その団体の行う事業内容や事務量等を十分考慮したうえで予算措置を行うなど、不必要な支出がないよう適正化に努めているため、補助費等に係る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60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２年度から平成１６年度までの大型事業実施による起債の元利償還金により、公債費負担は類似団体平均を上回っていたが、平成１９年度に公債費負担適正化計画を策定し、公債費の金額自体は同年度をピークに減少に転じ、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年度については全国平均と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ほぼ同水準の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比率であった。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借入利率が平準化したことに伴い、今後は元利償還金の増加が見込まれるため、引き続き事業の重要度や緊急度を十分考慮し、普通建設事業に係る地方債の発行抑制を図っていく。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0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人件費と物件費の経常収支比率が類似団体平均を上回っているものの、分子が比較的大きい補助費等が類似団体平均を下回っているため、公債費以外の数値を押し下げている。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xdr:rowOff>
    </xdr:from>
    <xdr:to>
      <xdr:col>82</xdr:col>
      <xdr:colOff>107950</xdr:colOff>
      <xdr:row>75</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668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106426</xdr:rowOff>
    </xdr:from>
    <xdr:to>
      <xdr:col>78</xdr:col>
      <xdr:colOff>69850</xdr:colOff>
      <xdr:row>75</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9372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106426</xdr:rowOff>
    </xdr:from>
    <xdr:to>
      <xdr:col>73</xdr:col>
      <xdr:colOff>180975</xdr:colOff>
      <xdr:row>74</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937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147574</xdr:rowOff>
    </xdr:from>
    <xdr:to>
      <xdr:col>69</xdr:col>
      <xdr:colOff>92075</xdr:colOff>
      <xdr:row>75</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348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128778</xdr:rowOff>
    </xdr:from>
    <xdr:to>
      <xdr:col>82</xdr:col>
      <xdr:colOff>158750</xdr:colOff>
      <xdr:row>75</xdr:row>
      <xdr:rowOff>58928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100855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8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59707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55626</xdr:rowOff>
    </xdr:from>
    <xdr:to>
      <xdr:col>74</xdr:col>
      <xdr:colOff>31750</xdr:colOff>
      <xdr:row>74</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142003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96774</xdr:rowOff>
    </xdr:from>
    <xdr:to>
      <xdr:col>69</xdr:col>
      <xdr:colOff>142875</xdr:colOff>
      <xdr:row>75</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37101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65019</xdr:rowOff>
    </xdr:from>
    <xdr:to>
      <xdr:col>29</xdr:col>
      <xdr:colOff>127000</xdr:colOff>
      <xdr:row>15</xdr:row>
      <xdr:rowOff>82217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84394"/>
          <a:ext cx="647700" cy="17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65019</xdr:rowOff>
    </xdr:from>
    <xdr:to>
      <xdr:col>26</xdr:col>
      <xdr:colOff>50800</xdr:colOff>
      <xdr:row>15</xdr:row>
      <xdr:rowOff>124882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4394"/>
          <a:ext cx="698500" cy="5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124882</xdr:rowOff>
    </xdr:from>
    <xdr:to>
      <xdr:col>22</xdr:col>
      <xdr:colOff>114300</xdr:colOff>
      <xdr:row>16</xdr:row>
      <xdr:rowOff>30904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4257"/>
          <a:ext cx="698500" cy="7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30904</xdr:rowOff>
    </xdr:from>
    <xdr:to>
      <xdr:col>18</xdr:col>
      <xdr:colOff>177800</xdr:colOff>
      <xdr:row>16</xdr:row>
      <xdr:rowOff>85212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1729"/>
          <a:ext cx="698500" cy="5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31417</xdr:rowOff>
    </xdr:from>
    <xdr:to>
      <xdr:col>29</xdr:col>
      <xdr:colOff>177800</xdr:colOff>
      <xdr:row>15</xdr:row>
      <xdr:rowOff>133017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47944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14219</xdr:rowOff>
    </xdr:from>
    <xdr:to>
      <xdr:col>26</xdr:col>
      <xdr:colOff>101600</xdr:colOff>
      <xdr:row>15</xdr:row>
      <xdr:rowOff>115819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125996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74082</xdr:rowOff>
    </xdr:from>
    <xdr:to>
      <xdr:col>22</xdr:col>
      <xdr:colOff>165100</xdr:colOff>
      <xdr:row>16</xdr:row>
      <xdr:rowOff>4232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151554</xdr:rowOff>
    </xdr:from>
    <xdr:to>
      <xdr:col>19</xdr:col>
      <xdr:colOff>38100</xdr:colOff>
      <xdr:row>16</xdr:row>
      <xdr:rowOff>81704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91881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34412</xdr:rowOff>
    </xdr:from>
    <xdr:to>
      <xdr:col>15</xdr:col>
      <xdr:colOff>101600</xdr:colOff>
      <xdr:row>16</xdr:row>
      <xdr:rowOff>136012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146189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82179</xdr:rowOff>
    </xdr:from>
    <xdr:to>
      <xdr:col>29</xdr:col>
      <xdr:colOff>127000</xdr:colOff>
      <xdr:row>35</xdr:row>
      <xdr:rowOff>161663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92529"/>
          <a:ext cx="647700" cy="79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82179</xdr:rowOff>
    </xdr:from>
    <xdr:to>
      <xdr:col>26</xdr:col>
      <xdr:colOff>50800</xdr:colOff>
      <xdr:row>35</xdr:row>
      <xdr:rowOff>111227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92529"/>
          <a:ext cx="698500" cy="2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101626</xdr:rowOff>
    </xdr:from>
    <xdr:to>
      <xdr:col>22</xdr:col>
      <xdr:colOff>114300</xdr:colOff>
      <xdr:row>35</xdr:row>
      <xdr:rowOff>111227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11976"/>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101626</xdr:rowOff>
    </xdr:from>
    <xdr:to>
      <xdr:col>18</xdr:col>
      <xdr:colOff>177800</xdr:colOff>
      <xdr:row>35</xdr:row>
      <xdr:rowOff>119731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11976"/>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110863</xdr:rowOff>
    </xdr:from>
    <xdr:to>
      <xdr:col>29</xdr:col>
      <xdr:colOff>177800</xdr:colOff>
      <xdr:row>35</xdr:row>
      <xdr:rowOff>212463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298840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6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31379</xdr:rowOff>
    </xdr:from>
    <xdr:to>
      <xdr:col>26</xdr:col>
      <xdr:colOff>101600</xdr:colOff>
      <xdr:row>35</xdr:row>
      <xdr:rowOff>132979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143156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1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60427</xdr:rowOff>
    </xdr:from>
    <xdr:to>
      <xdr:col>22</xdr:col>
      <xdr:colOff>165100</xdr:colOff>
      <xdr:row>35</xdr:row>
      <xdr:rowOff>162027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0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172204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50826</xdr:rowOff>
    </xdr:from>
    <xdr:to>
      <xdr:col>19</xdr:col>
      <xdr:colOff>38100</xdr:colOff>
      <xdr:row>35</xdr:row>
      <xdr:rowOff>152426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162603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68931</xdr:rowOff>
    </xdr:from>
    <xdr:to>
      <xdr:col>15</xdr:col>
      <xdr:colOff>101600</xdr:colOff>
      <xdr:row>35</xdr:row>
      <xdr:rowOff>170531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180708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4,597
310.76
7,164,040
6,891,496
272,544
3,273,345
4,750,116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70078</xdr:rowOff>
    </xdr:from>
    <xdr:to>
      <xdr:col>24</xdr:col>
      <xdr:colOff>63500</xdr:colOff>
      <xdr:row>33</xdr:row>
      <xdr:rowOff>89801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7928"/>
          <a:ext cx="8382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70078</xdr:rowOff>
    </xdr:from>
    <xdr:to>
      <xdr:col>19</xdr:col>
      <xdr:colOff>177800</xdr:colOff>
      <xdr:row>33</xdr:row>
      <xdr:rowOff>110211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7928"/>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110211</xdr:rowOff>
    </xdr:from>
    <xdr:to>
      <xdr:col>15</xdr:col>
      <xdr:colOff>50800</xdr:colOff>
      <xdr:row>34</xdr:row>
      <xdr:rowOff>30603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68061"/>
          <a:ext cx="889000" cy="9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30603</xdr:rowOff>
    </xdr:from>
    <xdr:to>
      <xdr:col>10</xdr:col>
      <xdr:colOff>114300</xdr:colOff>
      <xdr:row>35</xdr:row>
      <xdr:rowOff>61638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59903"/>
          <a:ext cx="889000" cy="20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39001</xdr:rowOff>
    </xdr:from>
    <xdr:to>
      <xdr:col>24</xdr:col>
      <xdr:colOff>114300</xdr:colOff>
      <xdr:row>33</xdr:row>
      <xdr:rowOff>140601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61878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19278</xdr:rowOff>
    </xdr:from>
    <xdr:to>
      <xdr:col>20</xdr:col>
      <xdr:colOff>38100</xdr:colOff>
      <xdr:row>33</xdr:row>
      <xdr:rowOff>120878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137405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59411</xdr:rowOff>
    </xdr:from>
    <xdr:to>
      <xdr:col>15</xdr:col>
      <xdr:colOff>101600</xdr:colOff>
      <xdr:row>33</xdr:row>
      <xdr:rowOff>161011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6088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9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151253</xdr:rowOff>
    </xdr:from>
    <xdr:to>
      <xdr:col>10</xdr:col>
      <xdr:colOff>165100</xdr:colOff>
      <xdr:row>34</xdr:row>
      <xdr:rowOff>81403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97930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8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10838</xdr:rowOff>
    </xdr:from>
    <xdr:to>
      <xdr:col>6</xdr:col>
      <xdr:colOff>38100</xdr:colOff>
      <xdr:row>35</xdr:row>
      <xdr:rowOff>112438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128965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85984</xdr:rowOff>
    </xdr:from>
    <xdr:to>
      <xdr:col>24</xdr:col>
      <xdr:colOff>63500</xdr:colOff>
      <xdr:row>57</xdr:row>
      <xdr:rowOff>122530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58634"/>
          <a:ext cx="8382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122530</xdr:rowOff>
    </xdr:from>
    <xdr:to>
      <xdr:col>19</xdr:col>
      <xdr:colOff>177800</xdr:colOff>
      <xdr:row>57</xdr:row>
      <xdr:rowOff>142302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95180"/>
          <a:ext cx="889000" cy="1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142302</xdr:rowOff>
    </xdr:from>
    <xdr:to>
      <xdr:col>15</xdr:col>
      <xdr:colOff>50800</xdr:colOff>
      <xdr:row>57</xdr:row>
      <xdr:rowOff>145621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14952"/>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145621</xdr:rowOff>
    </xdr:from>
    <xdr:to>
      <xdr:col>10</xdr:col>
      <xdr:colOff>114300</xdr:colOff>
      <xdr:row>57</xdr:row>
      <xdr:rowOff>152681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18271"/>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35184</xdr:rowOff>
    </xdr:from>
    <xdr:to>
      <xdr:col>24</xdr:col>
      <xdr:colOff>114300</xdr:colOff>
      <xdr:row>57</xdr:row>
      <xdr:rowOff>136784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58061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71730</xdr:rowOff>
    </xdr:from>
    <xdr:to>
      <xdr:col>20</xdr:col>
      <xdr:colOff>38100</xdr:colOff>
      <xdr:row>58</xdr:row>
      <xdr:rowOff>1880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18407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1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91502</xdr:rowOff>
    </xdr:from>
    <xdr:to>
      <xdr:col>15</xdr:col>
      <xdr:colOff>101600</xdr:colOff>
      <xdr:row>58</xdr:row>
      <xdr:rowOff>21652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38179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3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94821</xdr:rowOff>
    </xdr:from>
    <xdr:to>
      <xdr:col>10</xdr:col>
      <xdr:colOff>165100</xdr:colOff>
      <xdr:row>58</xdr:row>
      <xdr:rowOff>24971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41498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101881</xdr:rowOff>
    </xdr:from>
    <xdr:to>
      <xdr:col>6</xdr:col>
      <xdr:colOff>38100</xdr:colOff>
      <xdr:row>58</xdr:row>
      <xdr:rowOff>32031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48558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100247</xdr:rowOff>
    </xdr:from>
    <xdr:to>
      <xdr:col>24</xdr:col>
      <xdr:colOff>63500</xdr:colOff>
      <xdr:row>72</xdr:row>
      <xdr:rowOff>137833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444647"/>
          <a:ext cx="8382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56680</xdr:rowOff>
    </xdr:from>
    <xdr:to>
      <xdr:col>19</xdr:col>
      <xdr:colOff>177800</xdr:colOff>
      <xdr:row>72</xdr:row>
      <xdr:rowOff>100247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401080"/>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56680</xdr:rowOff>
    </xdr:from>
    <xdr:to>
      <xdr:col>15</xdr:col>
      <xdr:colOff>50800</xdr:colOff>
      <xdr:row>73</xdr:row>
      <xdr:rowOff>40297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401080"/>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40297</xdr:rowOff>
    </xdr:from>
    <xdr:to>
      <xdr:col>10</xdr:col>
      <xdr:colOff>114300</xdr:colOff>
      <xdr:row>75</xdr:row>
      <xdr:rowOff>3093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56147"/>
          <a:ext cx="889000" cy="3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87033</xdr:rowOff>
    </xdr:from>
    <xdr:to>
      <xdr:col>24</xdr:col>
      <xdr:colOff>114300</xdr:colOff>
      <xdr:row>73</xdr:row>
      <xdr:rowOff>17183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109910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2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49447</xdr:rowOff>
    </xdr:from>
    <xdr:to>
      <xdr:col>20</xdr:col>
      <xdr:colOff>38100</xdr:colOff>
      <xdr:row>72</xdr:row>
      <xdr:rowOff>151047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167574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1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5880</xdr:rowOff>
    </xdr:from>
    <xdr:to>
      <xdr:col>15</xdr:col>
      <xdr:colOff>101600</xdr:colOff>
      <xdr:row>72</xdr:row>
      <xdr:rowOff>107480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124007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160947</xdr:rowOff>
    </xdr:from>
    <xdr:to>
      <xdr:col>10</xdr:col>
      <xdr:colOff>165100</xdr:colOff>
      <xdr:row>73</xdr:row>
      <xdr:rowOff>91097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107624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123743</xdr:rowOff>
    </xdr:from>
    <xdr:to>
      <xdr:col>6</xdr:col>
      <xdr:colOff>38100</xdr:colOff>
      <xdr:row>75</xdr:row>
      <xdr:rowOff>53893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8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70420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5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1581</xdr:rowOff>
    </xdr:from>
    <xdr:to>
      <xdr:col>24</xdr:col>
      <xdr:colOff>63500</xdr:colOff>
      <xdr:row>96</xdr:row>
      <xdr:rowOff>54291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9331"/>
          <a:ext cx="838200" cy="2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86437</xdr:rowOff>
    </xdr:from>
    <xdr:to>
      <xdr:col>19</xdr:col>
      <xdr:colOff>177800</xdr:colOff>
      <xdr:row>96</xdr:row>
      <xdr:rowOff>54291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74187"/>
          <a:ext cx="889000" cy="1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86437</xdr:rowOff>
    </xdr:from>
    <xdr:to>
      <xdr:col>15</xdr:col>
      <xdr:colOff>50800</xdr:colOff>
      <xdr:row>97</xdr:row>
      <xdr:rowOff>116850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4187"/>
          <a:ext cx="889000" cy="37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116850</xdr:rowOff>
    </xdr:from>
    <xdr:to>
      <xdr:col>10</xdr:col>
      <xdr:colOff>114300</xdr:colOff>
      <xdr:row>97</xdr:row>
      <xdr:rowOff>159066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47500"/>
          <a:ext cx="8890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122231</xdr:rowOff>
    </xdr:from>
    <xdr:to>
      <xdr:col>24</xdr:col>
      <xdr:colOff>114300</xdr:colOff>
      <xdr:row>95</xdr:row>
      <xdr:rowOff>52381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145108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3491</xdr:rowOff>
    </xdr:from>
    <xdr:to>
      <xdr:col>20</xdr:col>
      <xdr:colOff>38100</xdr:colOff>
      <xdr:row>96</xdr:row>
      <xdr:rowOff>105091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121618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35637</xdr:rowOff>
    </xdr:from>
    <xdr:to>
      <xdr:col>15</xdr:col>
      <xdr:colOff>101600</xdr:colOff>
      <xdr:row>95</xdr:row>
      <xdr:rowOff>137237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153764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66050</xdr:rowOff>
    </xdr:from>
    <xdr:to>
      <xdr:col>10</xdr:col>
      <xdr:colOff>165100</xdr:colOff>
      <xdr:row>97</xdr:row>
      <xdr:rowOff>167650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158777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108266</xdr:rowOff>
    </xdr:from>
    <xdr:to>
      <xdr:col>6</xdr:col>
      <xdr:colOff>38100</xdr:colOff>
      <xdr:row>98</xdr:row>
      <xdr:rowOff>38416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29543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81435</xdr:rowOff>
    </xdr:from>
    <xdr:to>
      <xdr:col>55</xdr:col>
      <xdr:colOff>0</xdr:colOff>
      <xdr:row>34</xdr:row>
      <xdr:rowOff>113804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39285"/>
          <a:ext cx="838200" cy="20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113804</xdr:rowOff>
    </xdr:from>
    <xdr:to>
      <xdr:col>50</xdr:col>
      <xdr:colOff>114300</xdr:colOff>
      <xdr:row>34</xdr:row>
      <xdr:rowOff>139645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43104"/>
          <a:ext cx="8890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13421</xdr:rowOff>
    </xdr:from>
    <xdr:to>
      <xdr:col>45</xdr:col>
      <xdr:colOff>177800</xdr:colOff>
      <xdr:row>34</xdr:row>
      <xdr:rowOff>139645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499821"/>
          <a:ext cx="889000" cy="4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13421</xdr:rowOff>
    </xdr:from>
    <xdr:to>
      <xdr:col>41</xdr:col>
      <xdr:colOff>50800</xdr:colOff>
      <xdr:row>35</xdr:row>
      <xdr:rowOff>14903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499821"/>
          <a:ext cx="889000" cy="5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30635</xdr:rowOff>
    </xdr:from>
    <xdr:to>
      <xdr:col>55</xdr:col>
      <xdr:colOff>50800</xdr:colOff>
      <xdr:row>33</xdr:row>
      <xdr:rowOff>132235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53512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63004</xdr:rowOff>
    </xdr:from>
    <xdr:to>
      <xdr:col>50</xdr:col>
      <xdr:colOff>165100</xdr:colOff>
      <xdr:row>34</xdr:row>
      <xdr:rowOff>164604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9681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6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88845</xdr:rowOff>
    </xdr:from>
    <xdr:to>
      <xdr:col>46</xdr:col>
      <xdr:colOff>38100</xdr:colOff>
      <xdr:row>35</xdr:row>
      <xdr:rowOff>18995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35522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134071</xdr:rowOff>
    </xdr:from>
    <xdr:to>
      <xdr:col>41</xdr:col>
      <xdr:colOff>101600</xdr:colOff>
      <xdr:row>32</xdr:row>
      <xdr:rowOff>64221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80748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135553</xdr:rowOff>
    </xdr:from>
    <xdr:to>
      <xdr:col>36</xdr:col>
      <xdr:colOff>165100</xdr:colOff>
      <xdr:row>35</xdr:row>
      <xdr:rowOff>65703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82230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93085</xdr:rowOff>
    </xdr:from>
    <xdr:to>
      <xdr:col>55</xdr:col>
      <xdr:colOff>0</xdr:colOff>
      <xdr:row>57</xdr:row>
      <xdr:rowOff>77815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94285"/>
          <a:ext cx="838200" cy="1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93085</xdr:rowOff>
    </xdr:from>
    <xdr:to>
      <xdr:col>50</xdr:col>
      <xdr:colOff>114300</xdr:colOff>
      <xdr:row>57</xdr:row>
      <xdr:rowOff>145234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94285"/>
          <a:ext cx="889000" cy="22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145234</xdr:rowOff>
    </xdr:from>
    <xdr:to>
      <xdr:col>45</xdr:col>
      <xdr:colOff>177800</xdr:colOff>
      <xdr:row>57</xdr:row>
      <xdr:rowOff>168530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17884"/>
          <a:ext cx="8890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168530</xdr:rowOff>
    </xdr:from>
    <xdr:to>
      <xdr:col>41</xdr:col>
      <xdr:colOff>50800</xdr:colOff>
      <xdr:row>58</xdr:row>
      <xdr:rowOff>41570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1180"/>
          <a:ext cx="889000" cy="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27015</xdr:rowOff>
    </xdr:from>
    <xdr:to>
      <xdr:col>55</xdr:col>
      <xdr:colOff>50800</xdr:colOff>
      <xdr:row>57</xdr:row>
      <xdr:rowOff>128615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49892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42285</xdr:rowOff>
    </xdr:from>
    <xdr:to>
      <xdr:col>50</xdr:col>
      <xdr:colOff>165100</xdr:colOff>
      <xdr:row>56</xdr:row>
      <xdr:rowOff>143885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160412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94434</xdr:rowOff>
    </xdr:from>
    <xdr:to>
      <xdr:col>46</xdr:col>
      <xdr:colOff>38100</xdr:colOff>
      <xdr:row>58</xdr:row>
      <xdr:rowOff>24584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41111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117730</xdr:rowOff>
    </xdr:from>
    <xdr:to>
      <xdr:col>41</xdr:col>
      <xdr:colOff>101600</xdr:colOff>
      <xdr:row>58</xdr:row>
      <xdr:rowOff>47880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64407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162220</xdr:rowOff>
    </xdr:from>
    <xdr:to>
      <xdr:col>36</xdr:col>
      <xdr:colOff>165100</xdr:colOff>
      <xdr:row>58</xdr:row>
      <xdr:rowOff>92370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108897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117380</xdr:rowOff>
    </xdr:from>
    <xdr:to>
      <xdr:col>55</xdr:col>
      <xdr:colOff>0</xdr:colOff>
      <xdr:row>78</xdr:row>
      <xdr:rowOff>149278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0480"/>
          <a:ext cx="8382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149278</xdr:rowOff>
    </xdr:from>
    <xdr:to>
      <xdr:col>50</xdr:col>
      <xdr:colOff>114300</xdr:colOff>
      <xdr:row>79</xdr:row>
      <xdr:rowOff>18732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2378"/>
          <a:ext cx="8890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154459</xdr:rowOff>
    </xdr:from>
    <xdr:to>
      <xdr:col>45</xdr:col>
      <xdr:colOff>177800</xdr:colOff>
      <xdr:row>79</xdr:row>
      <xdr:rowOff>18732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7559"/>
          <a:ext cx="8890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52884</xdr:rowOff>
    </xdr:from>
    <xdr:to>
      <xdr:col>41</xdr:col>
      <xdr:colOff>50800</xdr:colOff>
      <xdr:row>78</xdr:row>
      <xdr:rowOff>154459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25984"/>
          <a:ext cx="8890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66580</xdr:rowOff>
    </xdr:from>
    <xdr:to>
      <xdr:col>55</xdr:col>
      <xdr:colOff>50800</xdr:colOff>
      <xdr:row>78</xdr:row>
      <xdr:rowOff>168180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25957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98478</xdr:rowOff>
    </xdr:from>
    <xdr:to>
      <xdr:col>50</xdr:col>
      <xdr:colOff>165100</xdr:colOff>
      <xdr:row>79</xdr:row>
      <xdr:rowOff>28628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45155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139382</xdr:rowOff>
    </xdr:from>
    <xdr:to>
      <xdr:col>46</xdr:col>
      <xdr:colOff>38100</xdr:colOff>
      <xdr:row>79</xdr:row>
      <xdr:rowOff>69532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60659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103659</xdr:rowOff>
    </xdr:from>
    <xdr:to>
      <xdr:col>41</xdr:col>
      <xdr:colOff>101600</xdr:colOff>
      <xdr:row>79</xdr:row>
      <xdr:rowOff>33809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2084</xdr:rowOff>
    </xdr:from>
    <xdr:to>
      <xdr:col>36</xdr:col>
      <xdr:colOff>165100</xdr:colOff>
      <xdr:row>78</xdr:row>
      <xdr:rowOff>103684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120211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78611</xdr:rowOff>
    </xdr:from>
    <xdr:to>
      <xdr:col>55</xdr:col>
      <xdr:colOff>0</xdr:colOff>
      <xdr:row>96</xdr:row>
      <xdr:rowOff>51986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194911"/>
          <a:ext cx="838200" cy="3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78611</xdr:rowOff>
    </xdr:from>
    <xdr:to>
      <xdr:col>50</xdr:col>
      <xdr:colOff>114300</xdr:colOff>
      <xdr:row>97</xdr:row>
      <xdr:rowOff>74583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194911"/>
          <a:ext cx="889000" cy="5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74583</xdr:rowOff>
    </xdr:from>
    <xdr:to>
      <xdr:col>45</xdr:col>
      <xdr:colOff>177800</xdr:colOff>
      <xdr:row>97</xdr:row>
      <xdr:rowOff>153984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5233"/>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153984</xdr:rowOff>
    </xdr:from>
    <xdr:to>
      <xdr:col>41</xdr:col>
      <xdr:colOff>50800</xdr:colOff>
      <xdr:row>98</xdr:row>
      <xdr:rowOff>140900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4634"/>
          <a:ext cx="889000" cy="15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xdr:rowOff>
    </xdr:from>
    <xdr:to>
      <xdr:col>55</xdr:col>
      <xdr:colOff>50800</xdr:colOff>
      <xdr:row>96</xdr:row>
      <xdr:rowOff>102786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24063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27811</xdr:rowOff>
    </xdr:from>
    <xdr:to>
      <xdr:col>50</xdr:col>
      <xdr:colOff>165100</xdr:colOff>
      <xdr:row>94</xdr:row>
      <xdr:rowOff>129411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145938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91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23783</xdr:rowOff>
    </xdr:from>
    <xdr:to>
      <xdr:col>46</xdr:col>
      <xdr:colOff>38100</xdr:colOff>
      <xdr:row>97</xdr:row>
      <xdr:rowOff>125383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141910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103184</xdr:rowOff>
    </xdr:from>
    <xdr:to>
      <xdr:col>41</xdr:col>
      <xdr:colOff>101600</xdr:colOff>
      <xdr:row>98</xdr:row>
      <xdr:rowOff>33334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90100</xdr:rowOff>
    </xdr:from>
    <xdr:to>
      <xdr:col>36</xdr:col>
      <xdr:colOff>165100</xdr:colOff>
      <xdr:row>99</xdr:row>
      <xdr:rowOff>20250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11377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107824</xdr:rowOff>
    </xdr:from>
    <xdr:to>
      <xdr:col>85</xdr:col>
      <xdr:colOff>127000</xdr:colOff>
      <xdr:row>38</xdr:row>
      <xdr:rowOff>139481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2924"/>
          <a:ext cx="8382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139481</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4581"/>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57024</xdr:rowOff>
    </xdr:from>
    <xdr:to>
      <xdr:col>85</xdr:col>
      <xdr:colOff>177800</xdr:colOff>
      <xdr:row>38</xdr:row>
      <xdr:rowOff>158624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88681</xdr:rowOff>
    </xdr:from>
    <xdr:to>
      <xdr:col>81</xdr:col>
      <xdr:colOff>101600</xdr:colOff>
      <xdr:row>39</xdr:row>
      <xdr:rowOff>18831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9958</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123382</xdr:rowOff>
    </xdr:from>
    <xdr:to>
      <xdr:col>85</xdr:col>
      <xdr:colOff>127000</xdr:colOff>
      <xdr:row>75</xdr:row>
      <xdr:rowOff>126007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982132"/>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123382</xdr:rowOff>
    </xdr:from>
    <xdr:to>
      <xdr:col>81</xdr:col>
      <xdr:colOff>50800</xdr:colOff>
      <xdr:row>75</xdr:row>
      <xdr:rowOff>147326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82132"/>
          <a:ext cx="8890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147326</xdr:rowOff>
    </xdr:from>
    <xdr:to>
      <xdr:col>76</xdr:col>
      <xdr:colOff>114300</xdr:colOff>
      <xdr:row>76</xdr:row>
      <xdr:rowOff>33551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06076"/>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33551</xdr:rowOff>
    </xdr:from>
    <xdr:to>
      <xdr:col>71</xdr:col>
      <xdr:colOff>177800</xdr:colOff>
      <xdr:row>76</xdr:row>
      <xdr:rowOff>52950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6375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75207</xdr:rowOff>
    </xdr:from>
    <xdr:to>
      <xdr:col>85</xdr:col>
      <xdr:colOff>177800</xdr:colOff>
      <xdr:row>76</xdr:row>
      <xdr:rowOff>5358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33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98084</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72582</xdr:rowOff>
    </xdr:from>
    <xdr:to>
      <xdr:col>81</xdr:col>
      <xdr:colOff>101600</xdr:colOff>
      <xdr:row>76</xdr:row>
      <xdr:rowOff>2732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19259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0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96526</xdr:rowOff>
    </xdr:from>
    <xdr:to>
      <xdr:col>76</xdr:col>
      <xdr:colOff>165100</xdr:colOff>
      <xdr:row>76</xdr:row>
      <xdr:rowOff>26676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43203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3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154201</xdr:rowOff>
    </xdr:from>
    <xdr:to>
      <xdr:col>72</xdr:col>
      <xdr:colOff>38100</xdr:colOff>
      <xdr:row>76</xdr:row>
      <xdr:rowOff>84351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100879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2150</xdr:rowOff>
    </xdr:from>
    <xdr:to>
      <xdr:col>67</xdr:col>
      <xdr:colOff>101600</xdr:colOff>
      <xdr:row>76</xdr:row>
      <xdr:rowOff>103750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120278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1200</xdr:rowOff>
    </xdr:from>
    <xdr:to>
      <xdr:col>85</xdr:col>
      <xdr:colOff>127000</xdr:colOff>
      <xdr:row>98</xdr:row>
      <xdr:rowOff>5663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03300"/>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130028</xdr:rowOff>
    </xdr:from>
    <xdr:to>
      <xdr:col>81</xdr:col>
      <xdr:colOff>50800</xdr:colOff>
      <xdr:row>98</xdr:row>
      <xdr:rowOff>1200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60678"/>
          <a:ext cx="889000" cy="4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130028</xdr:rowOff>
    </xdr:from>
    <xdr:to>
      <xdr:col>76</xdr:col>
      <xdr:colOff>114300</xdr:colOff>
      <xdr:row>98</xdr:row>
      <xdr:rowOff>65709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60678"/>
          <a:ext cx="889000" cy="10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65709</xdr:rowOff>
    </xdr:from>
    <xdr:to>
      <xdr:col>71</xdr:col>
      <xdr:colOff>177800</xdr:colOff>
      <xdr:row>98</xdr:row>
      <xdr:rowOff>132741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7809"/>
          <a:ext cx="889000" cy="6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126313</xdr:rowOff>
    </xdr:from>
    <xdr:to>
      <xdr:col>85</xdr:col>
      <xdr:colOff>177800</xdr:colOff>
      <xdr:row>98</xdr:row>
      <xdr:rowOff>56463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149190</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121850</xdr:rowOff>
    </xdr:from>
    <xdr:to>
      <xdr:col>81</xdr:col>
      <xdr:colOff>101600</xdr:colOff>
      <xdr:row>98</xdr:row>
      <xdr:rowOff>52000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68527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2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79228</xdr:rowOff>
    </xdr:from>
    <xdr:to>
      <xdr:col>76</xdr:col>
      <xdr:colOff>165100</xdr:colOff>
      <xdr:row>98</xdr:row>
      <xdr:rowOff>9378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25905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48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14909</xdr:rowOff>
    </xdr:from>
    <xdr:to>
      <xdr:col>72</xdr:col>
      <xdr:colOff>38100</xdr:colOff>
      <xdr:row>98</xdr:row>
      <xdr:rowOff>116509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133036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81941</xdr:rowOff>
    </xdr:from>
    <xdr:to>
      <xdr:col>67</xdr:col>
      <xdr:colOff>101600</xdr:colOff>
      <xdr:row>99</xdr:row>
      <xdr:rowOff>12091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28618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6746</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21846"/>
          <a:ext cx="8382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6746</xdr:rowOff>
    </xdr:from>
    <xdr:to>
      <xdr:col>111</xdr:col>
      <xdr:colOff>177800</xdr:colOff>
      <xdr:row>38</xdr:row>
      <xdr:rowOff>121663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1846"/>
          <a:ext cx="889000" cy="1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79121</xdr:rowOff>
    </xdr:from>
    <xdr:to>
      <xdr:col>107</xdr:col>
      <xdr:colOff>50800</xdr:colOff>
      <xdr:row>38</xdr:row>
      <xdr:rowOff>121663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94221"/>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67417</xdr:rowOff>
    </xdr:from>
    <xdr:to>
      <xdr:col>102</xdr:col>
      <xdr:colOff>114300</xdr:colOff>
      <xdr:row>38</xdr:row>
      <xdr:rowOff>79121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8251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127396</xdr:rowOff>
    </xdr:from>
    <xdr:to>
      <xdr:col>112</xdr:col>
      <xdr:colOff>38100</xdr:colOff>
      <xdr:row>38</xdr:row>
      <xdr:rowOff>57546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74073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4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70863</xdr:rowOff>
    </xdr:from>
    <xdr:to>
      <xdr:col>107</xdr:col>
      <xdr:colOff>101600</xdr:colOff>
      <xdr:row>39</xdr:row>
      <xdr:rowOff>1013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163590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78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28321</xdr:rowOff>
    </xdr:from>
    <xdr:to>
      <xdr:col>102</xdr:col>
      <xdr:colOff>165100</xdr:colOff>
      <xdr:row>38</xdr:row>
      <xdr:rowOff>129921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16617</xdr:rowOff>
    </xdr:from>
    <xdr:to>
      <xdr:col>98</xdr:col>
      <xdr:colOff>38100</xdr:colOff>
      <xdr:row>38</xdr:row>
      <xdr:rowOff>118217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134744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39440</xdr:rowOff>
    </xdr:from>
    <xdr:to>
      <xdr:col>116</xdr:col>
      <xdr:colOff>63500</xdr:colOff>
      <xdr:row>59</xdr:row>
      <xdr:rowOff>39497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4990"/>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38544</xdr:rowOff>
    </xdr:from>
    <xdr:to>
      <xdr:col>111</xdr:col>
      <xdr:colOff>177800</xdr:colOff>
      <xdr:row>59</xdr:row>
      <xdr:rowOff>39497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4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38544</xdr:rowOff>
    </xdr:from>
    <xdr:to>
      <xdr:col>107</xdr:col>
      <xdr:colOff>50800</xdr:colOff>
      <xdr:row>59</xdr:row>
      <xdr:rowOff>39725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409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39725</xdr:rowOff>
    </xdr:from>
    <xdr:to>
      <xdr:col>102</xdr:col>
      <xdr:colOff>114300</xdr:colOff>
      <xdr:row>59</xdr:row>
      <xdr:rowOff>39859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52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160090</xdr:rowOff>
    </xdr:from>
    <xdr:to>
      <xdr:col>116</xdr:col>
      <xdr:colOff>114300</xdr:colOff>
      <xdr:row>59</xdr:row>
      <xdr:rowOff>90240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160147</xdr:rowOff>
    </xdr:from>
    <xdr:to>
      <xdr:col>112</xdr:col>
      <xdr:colOff>38100</xdr:colOff>
      <xdr:row>59</xdr:row>
      <xdr:rowOff>90297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81424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159194</xdr:rowOff>
    </xdr:from>
    <xdr:to>
      <xdr:col>107</xdr:col>
      <xdr:colOff>101600</xdr:colOff>
      <xdr:row>59</xdr:row>
      <xdr:rowOff>89344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80471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160375</xdr:rowOff>
    </xdr:from>
    <xdr:to>
      <xdr:col>102</xdr:col>
      <xdr:colOff>165100</xdr:colOff>
      <xdr:row>59</xdr:row>
      <xdr:rowOff>90525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81652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160509</xdr:rowOff>
    </xdr:from>
    <xdr:to>
      <xdr:col>98</xdr:col>
      <xdr:colOff>38100</xdr:colOff>
      <xdr:row>59</xdr:row>
      <xdr:rowOff>90659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81786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6753</xdr:rowOff>
    </xdr:from>
    <xdr:to>
      <xdr:col>116</xdr:col>
      <xdr:colOff>63500</xdr:colOff>
      <xdr:row>74</xdr:row>
      <xdr:rowOff>93959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94053"/>
          <a:ext cx="8382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93959</xdr:rowOff>
    </xdr:from>
    <xdr:to>
      <xdr:col>111</xdr:col>
      <xdr:colOff>177800</xdr:colOff>
      <xdr:row>74</xdr:row>
      <xdr:rowOff>111354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81259"/>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111354</xdr:rowOff>
    </xdr:from>
    <xdr:to>
      <xdr:col>107</xdr:col>
      <xdr:colOff>50800</xdr:colOff>
      <xdr:row>74</xdr:row>
      <xdr:rowOff>113988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9865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90681</xdr:rowOff>
    </xdr:from>
    <xdr:to>
      <xdr:col>102</xdr:col>
      <xdr:colOff>114300</xdr:colOff>
      <xdr:row>74</xdr:row>
      <xdr:rowOff>113988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77981"/>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127403</xdr:rowOff>
    </xdr:from>
    <xdr:to>
      <xdr:col>116</xdr:col>
      <xdr:colOff>114300</xdr:colOff>
      <xdr:row>74</xdr:row>
      <xdr:rowOff>57553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150280</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9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43159</xdr:rowOff>
    </xdr:from>
    <xdr:to>
      <xdr:col>112</xdr:col>
      <xdr:colOff>38100</xdr:colOff>
      <xdr:row>74</xdr:row>
      <xdr:rowOff>144759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161286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60554</xdr:rowOff>
    </xdr:from>
    <xdr:to>
      <xdr:col>107</xdr:col>
      <xdr:colOff>101600</xdr:colOff>
      <xdr:row>74</xdr:row>
      <xdr:rowOff>162154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7231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2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63188</xdr:rowOff>
    </xdr:from>
    <xdr:to>
      <xdr:col>102</xdr:col>
      <xdr:colOff>165100</xdr:colOff>
      <xdr:row>74</xdr:row>
      <xdr:rowOff>164788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9865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52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39881</xdr:rowOff>
    </xdr:from>
    <xdr:to>
      <xdr:col>98</xdr:col>
      <xdr:colOff>38100</xdr:colOff>
      <xdr:row>74</xdr:row>
      <xdr:rowOff>141481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158008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1,430,661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続き人件費の抑制に努めていく。また、繰出金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類似団体平均を上回っている。これは、公共下水道事業特別会計に対する繰出、国民健康保険特別会計の財政状態の悪化に伴う繰出、高齢化の進展に伴う介護保険特別会計及び後期高齢者医療特別会計の繰出が多額であることに起因しており、公共下水道事業特別会計、国民健康保険特別会計の収支改善に努め、繰出金の抑制に努めていく。維持補修費についても、過去５年類似団体平均を上回って、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円で高い水準にある。本町の公共施設の多くが、建設から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年を超えており、老朽化の進行が著しいことに起因している。今後は、公共施設等総合管理計画に基づき、将来を見据えて施設の統廃合・複合化や長寿命化を図り、維持補修費の平準化に努めていく。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4,597
310.76
7,164,040
6,891,496
272,544
3,273,345
4,750,116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69215</xdr:rowOff>
    </xdr:from>
    <xdr:to>
      <xdr:col>24</xdr:col>
      <xdr:colOff>63500</xdr:colOff>
      <xdr:row>33</xdr:row>
      <xdr:rowOff>88138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7065"/>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69215</xdr:rowOff>
    </xdr:from>
    <xdr:to>
      <xdr:col>19</xdr:col>
      <xdr:colOff>177800</xdr:colOff>
      <xdr:row>33</xdr:row>
      <xdr:rowOff>109347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7065"/>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109347</xdr:rowOff>
    </xdr:from>
    <xdr:to>
      <xdr:col>15</xdr:col>
      <xdr:colOff>50800</xdr:colOff>
      <xdr:row>33</xdr:row>
      <xdr:rowOff>162433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719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162433</xdr:rowOff>
    </xdr:from>
    <xdr:to>
      <xdr:col>10</xdr:col>
      <xdr:colOff>114300</xdr:colOff>
      <xdr:row>34</xdr:row>
      <xdr:rowOff>19431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0283"/>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37338</xdr:rowOff>
    </xdr:from>
    <xdr:to>
      <xdr:col>24</xdr:col>
      <xdr:colOff>114300</xdr:colOff>
      <xdr:row>33</xdr:row>
      <xdr:rowOff>138938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60215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18415</xdr:rowOff>
    </xdr:from>
    <xdr:to>
      <xdr:col>20</xdr:col>
      <xdr:colOff>38100</xdr:colOff>
      <xdr:row>33</xdr:row>
      <xdr:rowOff>120015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136542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58547</xdr:rowOff>
    </xdr:from>
    <xdr:to>
      <xdr:col>15</xdr:col>
      <xdr:colOff>101600</xdr:colOff>
      <xdr:row>33</xdr:row>
      <xdr:rowOff>160147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5224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111633</xdr:rowOff>
    </xdr:from>
    <xdr:to>
      <xdr:col>10</xdr:col>
      <xdr:colOff>165100</xdr:colOff>
      <xdr:row>34</xdr:row>
      <xdr:rowOff>41783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58310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140081</xdr:rowOff>
    </xdr:from>
    <xdr:to>
      <xdr:col>6</xdr:col>
      <xdr:colOff>38100</xdr:colOff>
      <xdr:row>34</xdr:row>
      <xdr:rowOff>70231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86758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130403</xdr:rowOff>
    </xdr:from>
    <xdr:to>
      <xdr:col>24</xdr:col>
      <xdr:colOff>63500</xdr:colOff>
      <xdr:row>57</xdr:row>
      <xdr:rowOff>150270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03053"/>
          <a:ext cx="838200" cy="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148367</xdr:rowOff>
    </xdr:from>
    <xdr:to>
      <xdr:col>19</xdr:col>
      <xdr:colOff>177800</xdr:colOff>
      <xdr:row>57</xdr:row>
      <xdr:rowOff>150270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2101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148367</xdr:rowOff>
    </xdr:from>
    <xdr:to>
      <xdr:col>15</xdr:col>
      <xdr:colOff>50800</xdr:colOff>
      <xdr:row>57</xdr:row>
      <xdr:rowOff>164886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21017"/>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164886</xdr:rowOff>
    </xdr:from>
    <xdr:to>
      <xdr:col>10</xdr:col>
      <xdr:colOff>114300</xdr:colOff>
      <xdr:row>58</xdr:row>
      <xdr:rowOff>42194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7536"/>
          <a:ext cx="889000" cy="4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79603</xdr:rowOff>
    </xdr:from>
    <xdr:to>
      <xdr:col>24</xdr:col>
      <xdr:colOff>114300</xdr:colOff>
      <xdr:row>58</xdr:row>
      <xdr:rowOff>9753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102480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99470</xdr:rowOff>
    </xdr:from>
    <xdr:to>
      <xdr:col>20</xdr:col>
      <xdr:colOff>38100</xdr:colOff>
      <xdr:row>58</xdr:row>
      <xdr:rowOff>29620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46147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4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97567</xdr:rowOff>
    </xdr:from>
    <xdr:to>
      <xdr:col>15</xdr:col>
      <xdr:colOff>101600</xdr:colOff>
      <xdr:row>58</xdr:row>
      <xdr:rowOff>27717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4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114086</xdr:rowOff>
    </xdr:from>
    <xdr:to>
      <xdr:col>10</xdr:col>
      <xdr:colOff>165100</xdr:colOff>
      <xdr:row>58</xdr:row>
      <xdr:rowOff>44236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60763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162844</xdr:rowOff>
    </xdr:from>
    <xdr:to>
      <xdr:col>6</xdr:col>
      <xdr:colOff>38100</xdr:colOff>
      <xdr:row>58</xdr:row>
      <xdr:rowOff>92994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78201</xdr:rowOff>
    </xdr:from>
    <xdr:to>
      <xdr:col>24</xdr:col>
      <xdr:colOff>63500</xdr:colOff>
      <xdr:row>74</xdr:row>
      <xdr:rowOff>42448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251151"/>
          <a:ext cx="838200" cy="4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78201</xdr:rowOff>
    </xdr:from>
    <xdr:to>
      <xdr:col>19</xdr:col>
      <xdr:colOff>177800</xdr:colOff>
      <xdr:row>74</xdr:row>
      <xdr:rowOff>9404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251151"/>
          <a:ext cx="889000" cy="4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9404</xdr:rowOff>
    </xdr:from>
    <xdr:to>
      <xdr:col>15</xdr:col>
      <xdr:colOff>50800</xdr:colOff>
      <xdr:row>74</xdr:row>
      <xdr:rowOff>55941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696704"/>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55941</xdr:rowOff>
    </xdr:from>
    <xdr:to>
      <xdr:col>10</xdr:col>
      <xdr:colOff>114300</xdr:colOff>
      <xdr:row>75</xdr:row>
      <xdr:rowOff>152364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743241"/>
          <a:ext cx="889000" cy="26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163098</xdr:rowOff>
    </xdr:from>
    <xdr:to>
      <xdr:col>24</xdr:col>
      <xdr:colOff>114300</xdr:colOff>
      <xdr:row>74</xdr:row>
      <xdr:rowOff>93248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14525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27401</xdr:rowOff>
    </xdr:from>
    <xdr:to>
      <xdr:col>20</xdr:col>
      <xdr:colOff>38100</xdr:colOff>
      <xdr:row>71</xdr:row>
      <xdr:rowOff>129001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2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145528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197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130054</xdr:rowOff>
    </xdr:from>
    <xdr:to>
      <xdr:col>15</xdr:col>
      <xdr:colOff>101600</xdr:colOff>
      <xdr:row>74</xdr:row>
      <xdr:rowOff>60204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6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76731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42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5141</xdr:rowOff>
    </xdr:from>
    <xdr:to>
      <xdr:col>10</xdr:col>
      <xdr:colOff>165100</xdr:colOff>
      <xdr:row>74</xdr:row>
      <xdr:rowOff>106741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69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123268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46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101564</xdr:rowOff>
    </xdr:from>
    <xdr:to>
      <xdr:col>6</xdr:col>
      <xdr:colOff>38100</xdr:colOff>
      <xdr:row>76</xdr:row>
      <xdr:rowOff>31714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48241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62951</xdr:rowOff>
    </xdr:from>
    <xdr:to>
      <xdr:col>24</xdr:col>
      <xdr:colOff>63500</xdr:colOff>
      <xdr:row>91</xdr:row>
      <xdr:rowOff>93690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664901"/>
          <a:ext cx="838200" cy="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89370</xdr:rowOff>
    </xdr:from>
    <xdr:to>
      <xdr:col>19</xdr:col>
      <xdr:colOff>177800</xdr:colOff>
      <xdr:row>91</xdr:row>
      <xdr:rowOff>93690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691320"/>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165204</xdr:rowOff>
    </xdr:from>
    <xdr:to>
      <xdr:col>15</xdr:col>
      <xdr:colOff>50800</xdr:colOff>
      <xdr:row>91</xdr:row>
      <xdr:rowOff>89370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5595704"/>
          <a:ext cx="889000" cy="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165204</xdr:rowOff>
    </xdr:from>
    <xdr:to>
      <xdr:col>10</xdr:col>
      <xdr:colOff>114300</xdr:colOff>
      <xdr:row>92</xdr:row>
      <xdr:rowOff>138435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595704"/>
          <a:ext cx="889000" cy="3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12151</xdr:rowOff>
    </xdr:from>
    <xdr:to>
      <xdr:col>24</xdr:col>
      <xdr:colOff>114300</xdr:colOff>
      <xdr:row>91</xdr:row>
      <xdr:rowOff>113751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6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35028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4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42890</xdr:rowOff>
    </xdr:from>
    <xdr:to>
      <xdr:col>20</xdr:col>
      <xdr:colOff>38100</xdr:colOff>
      <xdr:row>91</xdr:row>
      <xdr:rowOff>144490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6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161017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42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38570</xdr:rowOff>
    </xdr:from>
    <xdr:to>
      <xdr:col>15</xdr:col>
      <xdr:colOff>101600</xdr:colOff>
      <xdr:row>91</xdr:row>
      <xdr:rowOff>140170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156697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4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114404</xdr:rowOff>
    </xdr:from>
    <xdr:to>
      <xdr:col>10</xdr:col>
      <xdr:colOff>165100</xdr:colOff>
      <xdr:row>91</xdr:row>
      <xdr:rowOff>44554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5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61081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32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87635</xdr:rowOff>
    </xdr:from>
    <xdr:to>
      <xdr:col>6</xdr:col>
      <xdr:colOff>38100</xdr:colOff>
      <xdr:row>93</xdr:row>
      <xdr:rowOff>17785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5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34312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63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33630</xdr:rowOff>
    </xdr:from>
    <xdr:to>
      <xdr:col>55</xdr:col>
      <xdr:colOff>0</xdr:colOff>
      <xdr:row>38</xdr:row>
      <xdr:rowOff>36830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487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36830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5427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30429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54278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30429</xdr:rowOff>
    </xdr:from>
    <xdr:to>
      <xdr:col>41</xdr:col>
      <xdr:colOff>50800</xdr:colOff>
      <xdr:row>38</xdr:row>
      <xdr:rowOff>33630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54552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69207</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78757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148336</xdr:rowOff>
    </xdr:from>
    <xdr:to>
      <xdr:col>46</xdr:col>
      <xdr:colOff>38100</xdr:colOff>
      <xdr:row>38</xdr:row>
      <xdr:rowOff>78486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69613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151079</xdr:rowOff>
    </xdr:from>
    <xdr:to>
      <xdr:col>41</xdr:col>
      <xdr:colOff>101600</xdr:colOff>
      <xdr:row>38</xdr:row>
      <xdr:rowOff>81229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72356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154280</xdr:rowOff>
    </xdr:from>
    <xdr:to>
      <xdr:col>36</xdr:col>
      <xdr:colOff>165100</xdr:colOff>
      <xdr:row>38</xdr:row>
      <xdr:rowOff>84430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75557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8065</xdr:rowOff>
    </xdr:from>
    <xdr:to>
      <xdr:col>55</xdr:col>
      <xdr:colOff>0</xdr:colOff>
      <xdr:row>55</xdr:row>
      <xdr:rowOff>35359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37815"/>
          <a:ext cx="8382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20302</xdr:rowOff>
    </xdr:from>
    <xdr:to>
      <xdr:col>50</xdr:col>
      <xdr:colOff>114300</xdr:colOff>
      <xdr:row>55</xdr:row>
      <xdr:rowOff>35359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450052"/>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20302</xdr:rowOff>
    </xdr:from>
    <xdr:to>
      <xdr:col>45</xdr:col>
      <xdr:colOff>177800</xdr:colOff>
      <xdr:row>55</xdr:row>
      <xdr:rowOff>151168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450052"/>
          <a:ext cx="889000" cy="1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151168</xdr:rowOff>
    </xdr:from>
    <xdr:to>
      <xdr:col>41</xdr:col>
      <xdr:colOff>50800</xdr:colOff>
      <xdr:row>55</xdr:row>
      <xdr:rowOff>165082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80918"/>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128715</xdr:rowOff>
    </xdr:from>
    <xdr:to>
      <xdr:col>55</xdr:col>
      <xdr:colOff>50800</xdr:colOff>
      <xdr:row>55</xdr:row>
      <xdr:rowOff>58865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151592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156009</xdr:rowOff>
    </xdr:from>
    <xdr:to>
      <xdr:col>50</xdr:col>
      <xdr:colOff>165100</xdr:colOff>
      <xdr:row>55</xdr:row>
      <xdr:rowOff>86159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102686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140952</xdr:rowOff>
    </xdr:from>
    <xdr:to>
      <xdr:col>46</xdr:col>
      <xdr:colOff>38100</xdr:colOff>
      <xdr:row>55</xdr:row>
      <xdr:rowOff>71102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87629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1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100368</xdr:rowOff>
    </xdr:from>
    <xdr:to>
      <xdr:col>41</xdr:col>
      <xdr:colOff>101600</xdr:colOff>
      <xdr:row>56</xdr:row>
      <xdr:rowOff>30518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5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47045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114282</xdr:rowOff>
    </xdr:from>
    <xdr:to>
      <xdr:col>36</xdr:col>
      <xdr:colOff>165100</xdr:colOff>
      <xdr:row>56</xdr:row>
      <xdr:rowOff>44432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123698</xdr:rowOff>
    </xdr:from>
    <xdr:to>
      <xdr:col>55</xdr:col>
      <xdr:colOff>0</xdr:colOff>
      <xdr:row>77</xdr:row>
      <xdr:rowOff>150453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25348"/>
          <a:ext cx="838200" cy="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83648</xdr:rowOff>
    </xdr:from>
    <xdr:to>
      <xdr:col>50</xdr:col>
      <xdr:colOff>114300</xdr:colOff>
      <xdr:row>77</xdr:row>
      <xdr:rowOff>123698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285298"/>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31846</xdr:rowOff>
    </xdr:from>
    <xdr:to>
      <xdr:col>45</xdr:col>
      <xdr:colOff>177800</xdr:colOff>
      <xdr:row>77</xdr:row>
      <xdr:rowOff>83648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33496"/>
          <a:ext cx="8890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31846</xdr:rowOff>
    </xdr:from>
    <xdr:to>
      <xdr:col>41</xdr:col>
      <xdr:colOff>50800</xdr:colOff>
      <xdr:row>78</xdr:row>
      <xdr:rowOff>15918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33496"/>
          <a:ext cx="889000" cy="1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99653</xdr:rowOff>
    </xdr:from>
    <xdr:to>
      <xdr:col>55</xdr:col>
      <xdr:colOff>50800</xdr:colOff>
      <xdr:row>78</xdr:row>
      <xdr:rowOff>29803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78080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72898</xdr:rowOff>
    </xdr:from>
    <xdr:to>
      <xdr:col>50</xdr:col>
      <xdr:colOff>165100</xdr:colOff>
      <xdr:row>78</xdr:row>
      <xdr:rowOff>3048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165625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32848</xdr:rowOff>
    </xdr:from>
    <xdr:to>
      <xdr:col>46</xdr:col>
      <xdr:colOff>38100</xdr:colOff>
      <xdr:row>77</xdr:row>
      <xdr:rowOff>134448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125575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152496</xdr:rowOff>
    </xdr:from>
    <xdr:to>
      <xdr:col>41</xdr:col>
      <xdr:colOff>101600</xdr:colOff>
      <xdr:row>77</xdr:row>
      <xdr:rowOff>82646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73773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136568</xdr:rowOff>
    </xdr:from>
    <xdr:to>
      <xdr:col>36</xdr:col>
      <xdr:colOff>165100</xdr:colOff>
      <xdr:row>78</xdr:row>
      <xdr:rowOff>66718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3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57845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3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89243</xdr:rowOff>
    </xdr:from>
    <xdr:to>
      <xdr:col>55</xdr:col>
      <xdr:colOff>0</xdr:colOff>
      <xdr:row>97</xdr:row>
      <xdr:rowOff>21478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548443"/>
          <a:ext cx="838200" cy="10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21478</xdr:rowOff>
    </xdr:from>
    <xdr:to>
      <xdr:col>50</xdr:col>
      <xdr:colOff>114300</xdr:colOff>
      <xdr:row>97</xdr:row>
      <xdr:rowOff>116605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52128"/>
          <a:ext cx="889000" cy="9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82175</xdr:rowOff>
    </xdr:from>
    <xdr:to>
      <xdr:col>45</xdr:col>
      <xdr:colOff>177800</xdr:colOff>
      <xdr:row>97</xdr:row>
      <xdr:rowOff>116605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12825"/>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82175</xdr:rowOff>
    </xdr:from>
    <xdr:to>
      <xdr:col>41</xdr:col>
      <xdr:colOff>50800</xdr:colOff>
      <xdr:row>97</xdr:row>
      <xdr:rowOff>158350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12825"/>
          <a:ext cx="889000" cy="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38443</xdr:rowOff>
    </xdr:from>
    <xdr:to>
      <xdr:col>55</xdr:col>
      <xdr:colOff>50800</xdr:colOff>
      <xdr:row>96</xdr:row>
      <xdr:rowOff>140043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61320</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142128</xdr:rowOff>
    </xdr:from>
    <xdr:to>
      <xdr:col>50</xdr:col>
      <xdr:colOff>165100</xdr:colOff>
      <xdr:row>97</xdr:row>
      <xdr:rowOff>72278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88805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37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65805</xdr:rowOff>
    </xdr:from>
    <xdr:to>
      <xdr:col>46</xdr:col>
      <xdr:colOff>38100</xdr:colOff>
      <xdr:row>97</xdr:row>
      <xdr:rowOff>167405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12482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7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31375</xdr:rowOff>
    </xdr:from>
    <xdr:to>
      <xdr:col>41</xdr:col>
      <xdr:colOff>101600</xdr:colOff>
      <xdr:row>97</xdr:row>
      <xdr:rowOff>132975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149502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3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107550</xdr:rowOff>
    </xdr:from>
    <xdr:to>
      <xdr:col>36</xdr:col>
      <xdr:colOff>165100</xdr:colOff>
      <xdr:row>98</xdr:row>
      <xdr:rowOff>37700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54227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144876</xdr:rowOff>
    </xdr:from>
    <xdr:to>
      <xdr:col>85</xdr:col>
      <xdr:colOff>127000</xdr:colOff>
      <xdr:row>37</xdr:row>
      <xdr:rowOff>58514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317076"/>
          <a:ext cx="8382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58514</xdr:rowOff>
    </xdr:from>
    <xdr:to>
      <xdr:col>81</xdr:col>
      <xdr:colOff>50800</xdr:colOff>
      <xdr:row>37</xdr:row>
      <xdr:rowOff>165336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02164"/>
          <a:ext cx="889000" cy="10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113166</xdr:rowOff>
    </xdr:from>
    <xdr:to>
      <xdr:col>76</xdr:col>
      <xdr:colOff>114300</xdr:colOff>
      <xdr:row>37</xdr:row>
      <xdr:rowOff>165336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56816"/>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9986</xdr:rowOff>
    </xdr:from>
    <xdr:to>
      <xdr:col>71</xdr:col>
      <xdr:colOff>177800</xdr:colOff>
      <xdr:row>37</xdr:row>
      <xdr:rowOff>113166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667836"/>
          <a:ext cx="889000" cy="7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94076</xdr:rowOff>
    </xdr:from>
    <xdr:to>
      <xdr:col>85</xdr:col>
      <xdr:colOff>177800</xdr:colOff>
      <xdr:row>37</xdr:row>
      <xdr:rowOff>24226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116953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7714</xdr:rowOff>
    </xdr:from>
    <xdr:to>
      <xdr:col>81</xdr:col>
      <xdr:colOff>101600</xdr:colOff>
      <xdr:row>37</xdr:row>
      <xdr:rowOff>109314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125841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114536</xdr:rowOff>
    </xdr:from>
    <xdr:to>
      <xdr:col>76</xdr:col>
      <xdr:colOff>165100</xdr:colOff>
      <xdr:row>38</xdr:row>
      <xdr:rowOff>44686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62366</xdr:rowOff>
    </xdr:from>
    <xdr:to>
      <xdr:col>72</xdr:col>
      <xdr:colOff>38100</xdr:colOff>
      <xdr:row>37</xdr:row>
      <xdr:rowOff>163966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155093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130636</xdr:rowOff>
    </xdr:from>
    <xdr:to>
      <xdr:col>67</xdr:col>
      <xdr:colOff>101600</xdr:colOff>
      <xdr:row>33</xdr:row>
      <xdr:rowOff>60786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6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77313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3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83373</xdr:rowOff>
    </xdr:from>
    <xdr:to>
      <xdr:col>85</xdr:col>
      <xdr:colOff>127000</xdr:colOff>
      <xdr:row>57</xdr:row>
      <xdr:rowOff>126664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6023"/>
          <a:ext cx="838200" cy="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83373</xdr:rowOff>
    </xdr:from>
    <xdr:to>
      <xdr:col>81</xdr:col>
      <xdr:colOff>50800</xdr:colOff>
      <xdr:row>57</xdr:row>
      <xdr:rowOff>100753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6023"/>
          <a:ext cx="889000" cy="1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100753</xdr:rowOff>
    </xdr:from>
    <xdr:to>
      <xdr:col>76</xdr:col>
      <xdr:colOff>114300</xdr:colOff>
      <xdr:row>57</xdr:row>
      <xdr:rowOff>137564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73403"/>
          <a:ext cx="889000" cy="3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137564</xdr:rowOff>
    </xdr:from>
    <xdr:to>
      <xdr:col>71</xdr:col>
      <xdr:colOff>177800</xdr:colOff>
      <xdr:row>58</xdr:row>
      <xdr:rowOff>41399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10214"/>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75864</xdr:rowOff>
    </xdr:from>
    <xdr:to>
      <xdr:col>85</xdr:col>
      <xdr:colOff>177800</xdr:colOff>
      <xdr:row>58</xdr:row>
      <xdr:rowOff>6014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54291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32573</xdr:rowOff>
    </xdr:from>
    <xdr:to>
      <xdr:col>81</xdr:col>
      <xdr:colOff>101600</xdr:colOff>
      <xdr:row>57</xdr:row>
      <xdr:rowOff>134173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150700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8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49953</xdr:rowOff>
    </xdr:from>
    <xdr:to>
      <xdr:col>76</xdr:col>
      <xdr:colOff>165100</xdr:colOff>
      <xdr:row>57</xdr:row>
      <xdr:rowOff>151553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168080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9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86764</xdr:rowOff>
    </xdr:from>
    <xdr:to>
      <xdr:col>72</xdr:col>
      <xdr:colOff>38100</xdr:colOff>
      <xdr:row>58</xdr:row>
      <xdr:rowOff>16914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33441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162049</xdr:rowOff>
    </xdr:from>
    <xdr:to>
      <xdr:col>67</xdr:col>
      <xdr:colOff>101600</xdr:colOff>
      <xdr:row>58</xdr:row>
      <xdr:rowOff>92199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83326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107824</xdr:rowOff>
    </xdr:from>
    <xdr:to>
      <xdr:col>85</xdr:col>
      <xdr:colOff>127000</xdr:colOff>
      <xdr:row>78</xdr:row>
      <xdr:rowOff>139480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0924"/>
          <a:ext cx="8382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139480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2580"/>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57024</xdr:rowOff>
    </xdr:from>
    <xdr:to>
      <xdr:col>85</xdr:col>
      <xdr:colOff>177800</xdr:colOff>
      <xdr:row>78</xdr:row>
      <xdr:rowOff>158624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88680</xdr:rowOff>
    </xdr:from>
    <xdr:to>
      <xdr:col>81</xdr:col>
      <xdr:colOff>101600</xdr:colOff>
      <xdr:row>79</xdr:row>
      <xdr:rowOff>18830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9957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123383</xdr:rowOff>
    </xdr:from>
    <xdr:to>
      <xdr:col>85</xdr:col>
      <xdr:colOff>127000</xdr:colOff>
      <xdr:row>95</xdr:row>
      <xdr:rowOff>126006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11133"/>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123383</xdr:rowOff>
    </xdr:from>
    <xdr:to>
      <xdr:col>81</xdr:col>
      <xdr:colOff>50800</xdr:colOff>
      <xdr:row>95</xdr:row>
      <xdr:rowOff>147326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11133"/>
          <a:ext cx="889000" cy="2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147326</xdr:rowOff>
    </xdr:from>
    <xdr:to>
      <xdr:col>76</xdr:col>
      <xdr:colOff>114300</xdr:colOff>
      <xdr:row>96</xdr:row>
      <xdr:rowOff>33551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35076"/>
          <a:ext cx="8890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33551</xdr:rowOff>
    </xdr:from>
    <xdr:to>
      <xdr:col>71</xdr:col>
      <xdr:colOff>177800</xdr:colOff>
      <xdr:row>96</xdr:row>
      <xdr:rowOff>52950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9275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75206</xdr:rowOff>
    </xdr:from>
    <xdr:to>
      <xdr:col>85</xdr:col>
      <xdr:colOff>177800</xdr:colOff>
      <xdr:row>96</xdr:row>
      <xdr:rowOff>5356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98083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21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72583</xdr:rowOff>
    </xdr:from>
    <xdr:to>
      <xdr:col>81</xdr:col>
      <xdr:colOff>101600</xdr:colOff>
      <xdr:row>96</xdr:row>
      <xdr:rowOff>2733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19260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3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96526</xdr:rowOff>
    </xdr:from>
    <xdr:to>
      <xdr:col>76</xdr:col>
      <xdr:colOff>165100</xdr:colOff>
      <xdr:row>96</xdr:row>
      <xdr:rowOff>26676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43203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154201</xdr:rowOff>
    </xdr:from>
    <xdr:to>
      <xdr:col>72</xdr:col>
      <xdr:colOff>38100</xdr:colOff>
      <xdr:row>96</xdr:row>
      <xdr:rowOff>84351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100878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2150</xdr:rowOff>
    </xdr:from>
    <xdr:to>
      <xdr:col>67</xdr:col>
      <xdr:colOff>101600</xdr:colOff>
      <xdr:row>96</xdr:row>
      <xdr:rowOff>103750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120277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155397</xdr:rowOff>
    </xdr:from>
    <xdr:to>
      <xdr:col>116</xdr:col>
      <xdr:colOff>63500</xdr:colOff>
      <xdr:row>39</xdr:row>
      <xdr:rowOff>34087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499047"/>
          <a:ext cx="8382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155397</xdr:rowOff>
    </xdr:from>
    <xdr:to>
      <xdr:col>111</xdr:col>
      <xdr:colOff>177800</xdr:colOff>
      <xdr:row>39</xdr:row>
      <xdr:rowOff>3607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499047"/>
          <a:ext cx="8890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71366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104801</xdr:rowOff>
    </xdr:from>
    <xdr:to>
      <xdr:col>107</xdr:col>
      <xdr:colOff>50800</xdr:colOff>
      <xdr:row>39</xdr:row>
      <xdr:rowOff>3607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19901"/>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85027</xdr:rowOff>
    </xdr:from>
    <xdr:to>
      <xdr:col>102</xdr:col>
      <xdr:colOff>114300</xdr:colOff>
      <xdr:row>38</xdr:row>
      <xdr:rowOff>104801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0012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154737</xdr:rowOff>
    </xdr:from>
    <xdr:to>
      <xdr:col>116</xdr:col>
      <xdr:colOff>114300</xdr:colOff>
      <xdr:row>39</xdr:row>
      <xdr:rowOff>84887</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378565"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104597</xdr:rowOff>
    </xdr:from>
    <xdr:to>
      <xdr:col>112</xdr:col>
      <xdr:colOff>38100</xdr:colOff>
      <xdr:row>38</xdr:row>
      <xdr:rowOff>34747</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51274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22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124257</xdr:rowOff>
    </xdr:from>
    <xdr:to>
      <xdr:col>107</xdr:col>
      <xdr:colOff>101600</xdr:colOff>
      <xdr:row>39</xdr:row>
      <xdr:rowOff>54407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70934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54001</xdr:rowOff>
    </xdr:from>
    <xdr:to>
      <xdr:col>102</xdr:col>
      <xdr:colOff>165100</xdr:colOff>
      <xdr:row>38</xdr:row>
      <xdr:rowOff>155601</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678</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3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34227</xdr:rowOff>
    </xdr:from>
    <xdr:to>
      <xdr:col>98</xdr:col>
      <xdr:colOff>38100</xdr:colOff>
      <xdr:row>38</xdr:row>
      <xdr:rowOff>135827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152354</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32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395,335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いる。これは、北海道新幹線札幌延伸に伴う事業費や人件費によるものである。今後も開業までは高い水準で推移することが見込まれるため、その他の目的別歳出について事務事業の効率化を図りながら歳出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177,572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いる。これは、町立病院への繰出が毎年多額にあることによるが、町内唯一の医療機関であり、町民の医療確保のため病院の経営改善を図りながら引き続き維持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246,487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町営住宅建設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百万円）等の影響によるものである。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115,495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類似団体を上回っている。平成１９年度に公債費負担適正化計画を策定し、公債費の金額自体は平成１９年度をピークに減少に転じ、令和元年度には減少のピークを迎えた。借入利率が平準化したことに伴い、今後は元利償還金の増加が見込まれるため、引き続き事業の重要度や緊急度を十分考慮し、普通建設事業に係る地方債の発行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令和５年度については、病院事業への繰り出しや物件費の増加により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財政調整基金の取崩しにより実質収支は黒字となっている。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９９８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４９３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％）減少したことから、今後は、緊急に必要な事業を峻別することにより歳出の見直しを実施するとともに、適切な財源の確保に努め、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その他特定目的基金を有効活用する等、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これまで赤字額が計上されたことはなく、毎年度黒字額の計上が続いている。また、各会計の状況においては、国民健康保険特別会計が平成２２年度から令和２年度まで赤字となっているが、その他の会計は標準財政規模比の数値に増減があるものの、赤字額が計上されたこと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傾向にあるが、引き続き国民健康保険税の適正化を図るなど、収支の改善を図っていく。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その他の会計については、今後も黒字計上が続くよう、各会計において適正な財政執行に努める。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平成１９年度に公債費負担適正化計画を策定。新規起債の抑制等、公債費負担の管理を進めた結果、元利償還金は平成１９年度の７３３百万円から令和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６百万円と、１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７百万円（▲２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公営企業債の元利償還金に対する繰入金は、企業債残高の減により減少傾向となっている。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今後は、借入利率が平準化したことに伴い元利償還金の増加が見込まれることから、新規発行債を必要最小限にするなど抑制し、実質公債費比率の上昇抑制を図っていく。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満期一括償還地方債の償還の財源として積み立てていない。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平成１９年度に公債費負担適正化計画を策定。公債費負担の適正な管理を進めた結果、一般会計等に係る地方債の残高は平成１９年度の７，１７５百万円から令和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０百万円と、２，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５百万円（▲３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のうち財政調整基金については、事務事業の見直し等を図り歳出余剰金を積立ているものの、病院事業への繰り出しや物件費の増加により、令和元年度残高９９８百万円から令和５年度には４９３百万円と、５０５百万円（▲５０．６％）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ているが、まちづくり基金については、ふるさと納税の増加により、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１９１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百万円から令和５年度には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６４２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２３６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ふるさと納税の増加によりまちづくり基金が３８３百万円増加したが、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病院事業への繰り出しや物件費の増加等により基金取崩額が増加し、財政調整基金が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北海道新幹線開通時の新駅建設に係る街並整備や老朽化した公共施設の建替・大規模改修など将来的な需要の増大に備えるため、さらなる事業の見直しを図り、基金残高の増加に努める。また、基金の使途の明確化を図るため、特定目的基金に優先的に積立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・まちづくり基金：寄付によるまちづくり推進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・北海道新幹線建設関連補償事業基金：北海道新幹線建設関連補償事業に関連する必要な事業に要する経費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・地域振興基金：新幹線を核としたまちづくりや公共施設の整備など地域の振興整備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・地域福祉基金：高齢者保健福祉活動の促進に要する経費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森林環境譲与税基金：森林整備及びその促進に必要な事業に要する経費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・まちづくり基金：ふるさと納税の利用促進により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百万円を積立て、まちづくりや産業振興などの事業に対して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・北海道新幹線建設関連補償事業基金：令和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年度は積立が２百万円、取崩が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・地域振興基金：公共施設の整備などのため、令和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年度は１０百万円（▲１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・地域福祉基金：高齢者保健福祉活動の促進に要する経費に取崩たことで、２百万円（▲６．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譲与税の交付（積立）が１３百万円に対し、民有林整備費などに１６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lang="ja-JP" altLang="ja-JP" sz="1300">
            <a:effectLst/>
            <a:latin typeface="ＭＳ ゴシック" panose="020B0609070205080204" pitchFamily="49" charset="-128"/>
            <a:ea typeface="ＭＳ ゴシック" panose="020B0609070205080204" pitchFamily="49" charset="-128"/>
          </a:endParaRP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厳しい財政状況により、特定目的基金の取り崩しは今後も増加が見込まれるが、将来的な財政需要の増大を鑑み、事業を厳選し効果的な充当となるよう努めていく。まちづくり基金にあっては、ふるさと納税のさらなる積極的な利用を促進し、基金残高の増加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補助費等や物件費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百万円）したため、令和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災害など突発的な財政需要に対応するため、基金残高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努めるが、基金の使途の明確化を図るため、地域振興基金など特定目的基金に振り替えて積立ていくことを予定している。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例年と同程度の取崩は行ったが、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普通交付税の再算定において措置された臨時財政対策債償還基金費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の積立を行ったため（１３百万円）、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令和５年度で役場庁舎建設時の起債の償還が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今後町営住宅建設や北海道新幹線関連事業による起債償還が控えているため、その財政的な負担の軽減のため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を抑制して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7164040</v>
      </c>
      <c r="BO4" s="449"/>
      <c r="BP4" s="449"/>
      <c r="BQ4" s="449"/>
      <c r="BR4" s="449"/>
      <c r="BS4" s="449"/>
      <c r="BT4" s="449"/>
      <c r="BU4" s="450"/>
      <c r="BV4" s="448">
        <v>7124038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5.2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6891496</v>
      </c>
      <c r="BO5" s="420"/>
      <c r="BP5" s="420"/>
      <c r="BQ5" s="420"/>
      <c r="BR5" s="420"/>
      <c r="BS5" s="420"/>
      <c r="BT5" s="420"/>
      <c r="BU5" s="421"/>
      <c r="BV5" s="419">
        <v>6927094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89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272544</v>
      </c>
      <c r="BO6" s="420"/>
      <c r="BP6" s="420"/>
      <c r="BQ6" s="420"/>
      <c r="BR6" s="420"/>
      <c r="BS6" s="420"/>
      <c r="BT6" s="420"/>
      <c r="BU6" s="421"/>
      <c r="BV6" s="419">
        <v>196944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89.8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30582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3273345</v>
      </c>
      <c r="CU7" s="420"/>
      <c r="CV7" s="420"/>
      <c r="CW7" s="420"/>
      <c r="CX7" s="420"/>
      <c r="CY7" s="420"/>
      <c r="CZ7" s="420"/>
      <c r="DA7" s="421"/>
      <c r="DB7" s="419">
        <v>3230248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272544</v>
      </c>
      <c r="BO8" s="420"/>
      <c r="BP8" s="420"/>
      <c r="BQ8" s="420"/>
      <c r="BR8" s="420"/>
      <c r="BS8" s="420"/>
      <c r="BT8" s="420"/>
      <c r="BU8" s="421"/>
      <c r="BV8" s="419">
        <v>166362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5109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106182</v>
      </c>
      <c r="BO9" s="420"/>
      <c r="BP9" s="420"/>
      <c r="BQ9" s="420"/>
      <c r="BR9" s="420"/>
      <c r="BS9" s="420"/>
      <c r="BT9" s="420"/>
      <c r="BU9" s="421"/>
      <c r="BV9" s="419">
        <v>8099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10.8</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5926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192599</v>
      </c>
      <c r="BO10" s="420"/>
      <c r="BP10" s="420"/>
      <c r="BQ10" s="420"/>
      <c r="BR10" s="420"/>
      <c r="BS10" s="420"/>
      <c r="BT10" s="420"/>
      <c r="BU10" s="421"/>
      <c r="BV10" s="419">
        <v>384230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4817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553502</v>
      </c>
      <c r="BO12" s="420"/>
      <c r="BP12" s="420"/>
      <c r="BQ12" s="420"/>
      <c r="BR12" s="420"/>
      <c r="BS12" s="420"/>
      <c r="BT12" s="420"/>
      <c r="BU12" s="421"/>
      <c r="BV12" s="419">
        <v>561000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4597</v>
      </c>
      <c r="S13" s="507"/>
      <c r="T13" s="507"/>
      <c r="U13" s="507"/>
      <c r="V13" s="508"/>
      <c r="W13" s="509" t="s">
        <v>131</v>
      </c>
      <c r="X13" s="405"/>
      <c r="Y13" s="405"/>
      <c r="Z13" s="405"/>
      <c r="AA13" s="405"/>
      <c r="AB13" s="406"/>
      <c r="AC13" s="372">
        <v>512</v>
      </c>
      <c r="AD13" s="373"/>
      <c r="AE13" s="373"/>
      <c r="AF13" s="373"/>
      <c r="AG13" s="374"/>
      <c r="AH13" s="372">
        <v>515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-254721</v>
      </c>
      <c r="BO13" s="420"/>
      <c r="BP13" s="420"/>
      <c r="BQ13" s="420"/>
      <c r="BR13" s="420"/>
      <c r="BS13" s="420"/>
      <c r="BT13" s="420"/>
      <c r="BU13" s="421"/>
      <c r="BV13" s="419">
        <v>-168671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9.9</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4880</v>
      </c>
      <c r="S14" s="507"/>
      <c r="T14" s="507"/>
      <c r="U14" s="507"/>
      <c r="V14" s="508"/>
      <c r="W14" s="510"/>
      <c r="X14" s="408"/>
      <c r="Y14" s="408"/>
      <c r="Z14" s="408"/>
      <c r="AA14" s="408"/>
      <c r="AB14" s="409"/>
      <c r="AC14" s="499">
        <v>19.399999999999999</v>
      </c>
      <c r="AD14" s="500"/>
      <c r="AE14" s="500"/>
      <c r="AF14" s="500"/>
      <c r="AG14" s="501"/>
      <c r="AH14" s="499">
        <v>19.8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30.2</v>
      </c>
      <c r="CU14" s="517"/>
      <c r="CV14" s="517"/>
      <c r="CW14" s="517"/>
      <c r="CX14" s="517"/>
      <c r="CY14" s="517"/>
      <c r="CZ14" s="517"/>
      <c r="DA14" s="518"/>
      <c r="DB14" s="516">
        <v>27.7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4690</v>
      </c>
      <c r="S15" s="507"/>
      <c r="T15" s="507"/>
      <c r="U15" s="507"/>
      <c r="V15" s="508"/>
      <c r="W15" s="509" t="s">
        <v>137</v>
      </c>
      <c r="X15" s="405"/>
      <c r="Y15" s="405"/>
      <c r="Z15" s="405"/>
      <c r="AA15" s="405"/>
      <c r="AB15" s="406"/>
      <c r="AC15" s="372">
        <v>697</v>
      </c>
      <c r="AD15" s="373"/>
      <c r="AE15" s="373"/>
      <c r="AF15" s="373"/>
      <c r="AG15" s="374"/>
      <c r="AH15" s="372">
        <v>571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718383</v>
      </c>
      <c r="BO15" s="449"/>
      <c r="BP15" s="449"/>
      <c r="BQ15" s="449"/>
      <c r="BR15" s="449"/>
      <c r="BS15" s="449"/>
      <c r="BT15" s="449"/>
      <c r="BU15" s="450"/>
      <c r="BV15" s="448">
        <v>679849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26.4</v>
      </c>
      <c r="AD16" s="500"/>
      <c r="AE16" s="500"/>
      <c r="AF16" s="500"/>
      <c r="AG16" s="501"/>
      <c r="AH16" s="499">
        <v>21.9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3082145</v>
      </c>
      <c r="BO16" s="420"/>
      <c r="BP16" s="420"/>
      <c r="BQ16" s="420"/>
      <c r="BR16" s="420"/>
      <c r="BS16" s="420"/>
      <c r="BT16" s="420"/>
      <c r="BU16" s="421"/>
      <c r="BV16" s="419">
        <v>3035790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1436</v>
      </c>
      <c r="AD17" s="373"/>
      <c r="AE17" s="373"/>
      <c r="AF17" s="373"/>
      <c r="AG17" s="374"/>
      <c r="AH17" s="372">
        <v>1516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895629</v>
      </c>
      <c r="BO17" s="420"/>
      <c r="BP17" s="420"/>
      <c r="BQ17" s="420"/>
      <c r="BR17" s="420"/>
      <c r="BS17" s="420"/>
      <c r="BT17" s="420"/>
      <c r="BU17" s="421"/>
      <c r="BV17" s="419">
        <v>843615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310.76</v>
      </c>
      <c r="M18" s="472"/>
      <c r="N18" s="472"/>
      <c r="O18" s="472"/>
      <c r="P18" s="472"/>
      <c r="Q18" s="472"/>
      <c r="R18" s="473"/>
      <c r="S18" s="473"/>
      <c r="T18" s="473"/>
      <c r="U18" s="473"/>
      <c r="V18" s="474"/>
      <c r="W18" s="490"/>
      <c r="X18" s="491"/>
      <c r="Y18" s="491"/>
      <c r="Z18" s="491"/>
      <c r="AA18" s="491"/>
      <c r="AB18" s="515"/>
      <c r="AC18" s="389">
        <v>54.3</v>
      </c>
      <c r="AD18" s="390"/>
      <c r="AE18" s="390"/>
      <c r="AF18" s="390"/>
      <c r="AG18" s="475"/>
      <c r="AH18" s="389">
        <v>58.3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2972487</v>
      </c>
      <c r="BO18" s="420"/>
      <c r="BP18" s="420"/>
      <c r="BQ18" s="420"/>
      <c r="BR18" s="420"/>
      <c r="BS18" s="420"/>
      <c r="BT18" s="420"/>
      <c r="BU18" s="421"/>
      <c r="BV18" s="419">
        <v>2963017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4853440</v>
      </c>
      <c r="BO19" s="420"/>
      <c r="BP19" s="420"/>
      <c r="BQ19" s="420"/>
      <c r="BR19" s="420"/>
      <c r="BS19" s="420"/>
      <c r="BT19" s="420"/>
      <c r="BU19" s="421"/>
      <c r="BV19" s="419">
        <v>4547318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2717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4750116</v>
      </c>
      <c r="BO22" s="449"/>
      <c r="BP22" s="449"/>
      <c r="BQ22" s="449"/>
      <c r="BR22" s="449"/>
      <c r="BS22" s="449"/>
      <c r="BT22" s="449"/>
      <c r="BU22" s="450"/>
      <c r="BV22" s="448">
        <v>4830424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4321586</v>
      </c>
      <c r="BO23" s="420"/>
      <c r="BP23" s="420"/>
      <c r="BQ23" s="420"/>
      <c r="BR23" s="420"/>
      <c r="BS23" s="420"/>
      <c r="BT23" s="420"/>
      <c r="BU23" s="421"/>
      <c r="BV23" s="419">
        <v>4408157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8100</v>
      </c>
      <c r="R24" s="373"/>
      <c r="S24" s="373"/>
      <c r="T24" s="373"/>
      <c r="U24" s="373"/>
      <c r="V24" s="374"/>
      <c r="W24" s="462"/>
      <c r="X24" s="399"/>
      <c r="Y24" s="400"/>
      <c r="Z24" s="375" t="s">
        <v>162</v>
      </c>
      <c r="AA24" s="376"/>
      <c r="AB24" s="376"/>
      <c r="AC24" s="376"/>
      <c r="AD24" s="376"/>
      <c r="AE24" s="376"/>
      <c r="AF24" s="376"/>
      <c r="AG24" s="377"/>
      <c r="AH24" s="372">
        <v>108</v>
      </c>
      <c r="AI24" s="373"/>
      <c r="AJ24" s="373"/>
      <c r="AK24" s="373"/>
      <c r="AL24" s="374"/>
      <c r="AM24" s="372">
        <v>316656</v>
      </c>
      <c r="AN24" s="373"/>
      <c r="AO24" s="373"/>
      <c r="AP24" s="373"/>
      <c r="AQ24" s="373"/>
      <c r="AR24" s="374"/>
      <c r="AS24" s="372">
        <v>2932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3401543</v>
      </c>
      <c r="BO24" s="420"/>
      <c r="BP24" s="420"/>
      <c r="BQ24" s="420"/>
      <c r="BR24" s="420"/>
      <c r="BS24" s="420"/>
      <c r="BT24" s="420"/>
      <c r="BU24" s="421"/>
      <c r="BV24" s="419">
        <v>3312492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v>20</v>
      </c>
      <c r="AI25" s="373"/>
      <c r="AJ25" s="373"/>
      <c r="AK25" s="373"/>
      <c r="AL25" s="374"/>
      <c r="AM25" s="372">
        <v>51940</v>
      </c>
      <c r="AN25" s="373"/>
      <c r="AO25" s="373"/>
      <c r="AP25" s="373"/>
      <c r="AQ25" s="373"/>
      <c r="AR25" s="374"/>
      <c r="AS25" s="372">
        <v>2597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403308</v>
      </c>
      <c r="BO25" s="449"/>
      <c r="BP25" s="449"/>
      <c r="BQ25" s="449"/>
      <c r="BR25" s="449"/>
      <c r="BS25" s="449"/>
      <c r="BT25" s="449"/>
      <c r="BU25" s="450"/>
      <c r="BV25" s="448">
        <v>345029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17832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2050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492689</v>
      </c>
      <c r="BO28" s="449"/>
      <c r="BP28" s="449"/>
      <c r="BQ28" s="449"/>
      <c r="BR28" s="449"/>
      <c r="BS28" s="449"/>
      <c r="BT28" s="449"/>
      <c r="BU28" s="450"/>
      <c r="BV28" s="448">
        <v>853592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1750</v>
      </c>
      <c r="R29" s="373"/>
      <c r="S29" s="373"/>
      <c r="T29" s="373"/>
      <c r="U29" s="373"/>
      <c r="V29" s="374"/>
      <c r="W29" s="463"/>
      <c r="X29" s="464"/>
      <c r="Y29" s="465"/>
      <c r="Z29" s="375" t="s">
        <v>177</v>
      </c>
      <c r="AA29" s="376"/>
      <c r="AB29" s="376"/>
      <c r="AC29" s="376"/>
      <c r="AD29" s="376"/>
      <c r="AE29" s="376"/>
      <c r="AF29" s="376"/>
      <c r="AG29" s="377"/>
      <c r="AH29" s="372">
        <v>108</v>
      </c>
      <c r="AI29" s="373"/>
      <c r="AJ29" s="373"/>
      <c r="AK29" s="373"/>
      <c r="AL29" s="374"/>
      <c r="AM29" s="372">
        <v>316656</v>
      </c>
      <c r="AN29" s="373"/>
      <c r="AO29" s="373"/>
      <c r="AP29" s="373"/>
      <c r="AQ29" s="373"/>
      <c r="AR29" s="374"/>
      <c r="AS29" s="372">
        <v>2932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64988</v>
      </c>
      <c r="BO29" s="420"/>
      <c r="BP29" s="420"/>
      <c r="BQ29" s="420"/>
      <c r="BR29" s="420"/>
      <c r="BS29" s="420"/>
      <c r="BT29" s="420"/>
      <c r="BU29" s="421"/>
      <c r="BV29" s="419">
        <v>67448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1036471</v>
      </c>
      <c r="BO30" s="454"/>
      <c r="BP30" s="454"/>
      <c r="BQ30" s="454"/>
      <c r="BR30" s="454"/>
      <c r="BS30" s="454"/>
      <c r="BT30" s="454"/>
      <c r="BU30" s="455"/>
      <c r="BV30" s="453">
        <v>790224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渡島廃棄物処理広域連合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ガス事業会計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渡島・檜山地方税滞納整理機構</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kFScsvdIsRFi/pS+qp18srt7i+botpGiJRy+xcKNeZGYHrbbJxHzFBAipdLPd55ChG25ZTRem9C+JwtCqhz5Q==" saltValue="ODlO/r7ZH4UHNEq6+K8H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744906</v>
      </c>
      <c r="S5" s="674"/>
      <c r="T5" s="674"/>
      <c r="U5" s="674"/>
      <c r="V5" s="674"/>
      <c r="W5" s="674"/>
      <c r="X5" s="674"/>
      <c r="Y5" s="702"/>
      <c r="Z5" s="715">
        <v>10.4</v>
      </c>
      <c r="AA5" s="715"/>
      <c r="AB5" s="715"/>
      <c r="AC5" s="715"/>
      <c r="AD5" s="716">
        <v>744906</v>
      </c>
      <c r="AE5" s="716"/>
      <c r="AF5" s="716"/>
      <c r="AG5" s="716"/>
      <c r="AH5" s="716"/>
      <c r="AI5" s="716"/>
      <c r="AJ5" s="716"/>
      <c r="AK5" s="716"/>
      <c r="AL5" s="703">
        <v>22.1</v>
      </c>
      <c r="AM5" s="685"/>
      <c r="AN5" s="685"/>
      <c r="AO5" s="704"/>
      <c r="AP5" s="676" t="s">
        <v>216</v>
      </c>
      <c r="AQ5" s="677"/>
      <c r="AR5" s="677"/>
      <c r="AS5" s="677"/>
      <c r="AT5" s="677"/>
      <c r="AU5" s="677"/>
      <c r="AV5" s="677"/>
      <c r="AW5" s="677"/>
      <c r="AX5" s="677"/>
      <c r="AY5" s="677"/>
      <c r="AZ5" s="677"/>
      <c r="BA5" s="677"/>
      <c r="BB5" s="677"/>
      <c r="BC5" s="677"/>
      <c r="BD5" s="677"/>
      <c r="BE5" s="677"/>
      <c r="BF5" s="678"/>
      <c r="BG5" s="621">
        <v>739781</v>
      </c>
      <c r="BH5" s="622"/>
      <c r="BI5" s="622"/>
      <c r="BJ5" s="622"/>
      <c r="BK5" s="622"/>
      <c r="BL5" s="622"/>
      <c r="BM5" s="622"/>
      <c r="BN5" s="623"/>
      <c r="BO5" s="659">
        <v>99.3</v>
      </c>
      <c r="BP5" s="659"/>
      <c r="BQ5" s="659"/>
      <c r="BR5" s="659"/>
      <c r="BS5" s="660">
        <v>18581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75819</v>
      </c>
      <c r="S6" s="622"/>
      <c r="T6" s="622"/>
      <c r="U6" s="622"/>
      <c r="V6" s="622"/>
      <c r="W6" s="622"/>
      <c r="X6" s="622"/>
      <c r="Y6" s="623"/>
      <c r="Z6" s="659">
        <v>1.1000000000000001</v>
      </c>
      <c r="AA6" s="659"/>
      <c r="AB6" s="659"/>
      <c r="AC6" s="659"/>
      <c r="AD6" s="660">
        <v>75819</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739781</v>
      </c>
      <c r="BH6" s="622"/>
      <c r="BI6" s="622"/>
      <c r="BJ6" s="622"/>
      <c r="BK6" s="622"/>
      <c r="BL6" s="622"/>
      <c r="BM6" s="622"/>
      <c r="BN6" s="623"/>
      <c r="BO6" s="659">
        <v>99.3</v>
      </c>
      <c r="BP6" s="659"/>
      <c r="BQ6" s="659"/>
      <c r="BR6" s="659"/>
      <c r="BS6" s="660">
        <v>18581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66262</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66262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176</v>
      </c>
      <c r="S7" s="622"/>
      <c r="T7" s="622"/>
      <c r="U7" s="622"/>
      <c r="V7" s="622"/>
      <c r="W7" s="622"/>
      <c r="X7" s="622"/>
      <c r="Y7" s="623"/>
      <c r="Z7" s="659">
        <v>0</v>
      </c>
      <c r="AA7" s="659"/>
      <c r="AB7" s="659"/>
      <c r="AC7" s="659"/>
      <c r="AD7" s="660">
        <v>176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343871</v>
      </c>
      <c r="BH7" s="622"/>
      <c r="BI7" s="622"/>
      <c r="BJ7" s="622"/>
      <c r="BK7" s="622"/>
      <c r="BL7" s="622"/>
      <c r="BM7" s="622"/>
      <c r="BN7" s="623"/>
      <c r="BO7" s="659">
        <v>46.2</v>
      </c>
      <c r="BP7" s="659"/>
      <c r="BQ7" s="659"/>
      <c r="BR7" s="659"/>
      <c r="BS7" s="660">
        <v>18581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1904331</v>
      </c>
      <c r="CS7" s="622"/>
      <c r="CT7" s="622"/>
      <c r="CU7" s="622"/>
      <c r="CV7" s="622"/>
      <c r="CW7" s="622"/>
      <c r="CX7" s="622"/>
      <c r="CY7" s="623"/>
      <c r="CZ7" s="659">
        <v>27.6</v>
      </c>
      <c r="DA7" s="659"/>
      <c r="DB7" s="659"/>
      <c r="DC7" s="659"/>
      <c r="DD7" s="627">
        <v>241167</v>
      </c>
      <c r="DE7" s="622"/>
      <c r="DF7" s="622"/>
      <c r="DG7" s="622"/>
      <c r="DH7" s="622"/>
      <c r="DI7" s="622"/>
      <c r="DJ7" s="622"/>
      <c r="DK7" s="622"/>
      <c r="DL7" s="622"/>
      <c r="DM7" s="622"/>
      <c r="DN7" s="622"/>
      <c r="DO7" s="622"/>
      <c r="DP7" s="623"/>
      <c r="DQ7" s="627">
        <v>1134108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1624</v>
      </c>
      <c r="S8" s="622"/>
      <c r="T8" s="622"/>
      <c r="U8" s="622"/>
      <c r="V8" s="622"/>
      <c r="W8" s="622"/>
      <c r="X8" s="622"/>
      <c r="Y8" s="623"/>
      <c r="Z8" s="659">
        <v>0</v>
      </c>
      <c r="AA8" s="659"/>
      <c r="AB8" s="659"/>
      <c r="AC8" s="659"/>
      <c r="AD8" s="660">
        <v>1624</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8180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1045371</v>
      </c>
      <c r="CS8" s="622"/>
      <c r="CT8" s="622"/>
      <c r="CU8" s="622"/>
      <c r="CV8" s="622"/>
      <c r="CW8" s="622"/>
      <c r="CX8" s="622"/>
      <c r="CY8" s="623"/>
      <c r="CZ8" s="659">
        <v>15.2</v>
      </c>
      <c r="DA8" s="659"/>
      <c r="DB8" s="659"/>
      <c r="DC8" s="659"/>
      <c r="DD8" s="627">
        <v>1346</v>
      </c>
      <c r="DE8" s="622"/>
      <c r="DF8" s="622"/>
      <c r="DG8" s="622"/>
      <c r="DH8" s="622"/>
      <c r="DI8" s="622"/>
      <c r="DJ8" s="622"/>
      <c r="DK8" s="622"/>
      <c r="DL8" s="622"/>
      <c r="DM8" s="622"/>
      <c r="DN8" s="622"/>
      <c r="DO8" s="622"/>
      <c r="DP8" s="623"/>
      <c r="DQ8" s="627">
        <v>757881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1853</v>
      </c>
      <c r="S9" s="622"/>
      <c r="T9" s="622"/>
      <c r="U9" s="622"/>
      <c r="V9" s="622"/>
      <c r="W9" s="622"/>
      <c r="X9" s="622"/>
      <c r="Y9" s="623"/>
      <c r="Z9" s="659">
        <v>0</v>
      </c>
      <c r="AA9" s="659"/>
      <c r="AB9" s="659"/>
      <c r="AC9" s="659"/>
      <c r="AD9" s="660">
        <v>1853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258274</v>
      </c>
      <c r="BH9" s="622"/>
      <c r="BI9" s="622"/>
      <c r="BJ9" s="622"/>
      <c r="BK9" s="622"/>
      <c r="BL9" s="622"/>
      <c r="BM9" s="622"/>
      <c r="BN9" s="623"/>
      <c r="BO9" s="659">
        <v>34.700000000000003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855365</v>
      </c>
      <c r="CS9" s="622"/>
      <c r="CT9" s="622"/>
      <c r="CU9" s="622"/>
      <c r="CV9" s="622"/>
      <c r="CW9" s="622"/>
      <c r="CX9" s="622"/>
      <c r="CY9" s="623"/>
      <c r="CZ9" s="659">
        <v>12.4</v>
      </c>
      <c r="DA9" s="659"/>
      <c r="DB9" s="659"/>
      <c r="DC9" s="659"/>
      <c r="DD9" s="627">
        <v>6794</v>
      </c>
      <c r="DE9" s="622"/>
      <c r="DF9" s="622"/>
      <c r="DG9" s="622"/>
      <c r="DH9" s="622"/>
      <c r="DI9" s="622"/>
      <c r="DJ9" s="622"/>
      <c r="DK9" s="622"/>
      <c r="DL9" s="622"/>
      <c r="DM9" s="622"/>
      <c r="DN9" s="622"/>
      <c r="DO9" s="622"/>
      <c r="DP9" s="623"/>
      <c r="DQ9" s="627">
        <v>715292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29713</v>
      </c>
      <c r="BH10" s="622"/>
      <c r="BI10" s="622"/>
      <c r="BJ10" s="622"/>
      <c r="BK10" s="622"/>
      <c r="BL10" s="622"/>
      <c r="BM10" s="622"/>
      <c r="BN10" s="623"/>
      <c r="BO10" s="659">
        <v>4</v>
      </c>
      <c r="BP10" s="659"/>
      <c r="BQ10" s="659"/>
      <c r="BR10" s="659"/>
      <c r="BS10" s="660">
        <v>4951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1119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119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135546</v>
      </c>
      <c r="S11" s="622"/>
      <c r="T11" s="622"/>
      <c r="U11" s="622"/>
      <c r="V11" s="622"/>
      <c r="W11" s="622"/>
      <c r="X11" s="622"/>
      <c r="Y11" s="623"/>
      <c r="Z11" s="624">
        <v>1.9</v>
      </c>
      <c r="AA11" s="625"/>
      <c r="AB11" s="625"/>
      <c r="AC11" s="626"/>
      <c r="AD11" s="627">
        <v>135546</v>
      </c>
      <c r="AE11" s="622"/>
      <c r="AF11" s="622"/>
      <c r="AG11" s="622"/>
      <c r="AH11" s="622"/>
      <c r="AI11" s="622"/>
      <c r="AJ11" s="622"/>
      <c r="AK11" s="623"/>
      <c r="AL11" s="624">
        <v>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47704</v>
      </c>
      <c r="BH11" s="622"/>
      <c r="BI11" s="622"/>
      <c r="BJ11" s="622"/>
      <c r="BK11" s="622"/>
      <c r="BL11" s="622"/>
      <c r="BM11" s="622"/>
      <c r="BN11" s="623"/>
      <c r="BO11" s="659">
        <v>6.4</v>
      </c>
      <c r="BP11" s="659"/>
      <c r="BQ11" s="659"/>
      <c r="BR11" s="659"/>
      <c r="BS11" s="660">
        <v>13630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456529</v>
      </c>
      <c r="CS11" s="622"/>
      <c r="CT11" s="622"/>
      <c r="CU11" s="622"/>
      <c r="CV11" s="622"/>
      <c r="CW11" s="622"/>
      <c r="CX11" s="622"/>
      <c r="CY11" s="623"/>
      <c r="CZ11" s="659">
        <v>6.6</v>
      </c>
      <c r="DA11" s="659"/>
      <c r="DB11" s="659"/>
      <c r="DC11" s="659"/>
      <c r="DD11" s="627">
        <v>208448</v>
      </c>
      <c r="DE11" s="622"/>
      <c r="DF11" s="622"/>
      <c r="DG11" s="622"/>
      <c r="DH11" s="622"/>
      <c r="DI11" s="622"/>
      <c r="DJ11" s="622"/>
      <c r="DK11" s="622"/>
      <c r="DL11" s="622"/>
      <c r="DM11" s="622"/>
      <c r="DN11" s="622"/>
      <c r="DO11" s="622"/>
      <c r="DP11" s="623"/>
      <c r="DQ11" s="627">
        <v>149810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308484</v>
      </c>
      <c r="BH12" s="622"/>
      <c r="BI12" s="622"/>
      <c r="BJ12" s="622"/>
      <c r="BK12" s="622"/>
      <c r="BL12" s="622"/>
      <c r="BM12" s="622"/>
      <c r="BN12" s="623"/>
      <c r="BO12" s="659">
        <v>41.4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84653</v>
      </c>
      <c r="CS12" s="622"/>
      <c r="CT12" s="622"/>
      <c r="CU12" s="622"/>
      <c r="CV12" s="622"/>
      <c r="CW12" s="622"/>
      <c r="CX12" s="622"/>
      <c r="CY12" s="623"/>
      <c r="CZ12" s="659">
        <v>1.2</v>
      </c>
      <c r="DA12" s="659"/>
      <c r="DB12" s="659"/>
      <c r="DC12" s="659"/>
      <c r="DD12" s="627">
        <v>2065</v>
      </c>
      <c r="DE12" s="622"/>
      <c r="DF12" s="622"/>
      <c r="DG12" s="622"/>
      <c r="DH12" s="622"/>
      <c r="DI12" s="622"/>
      <c r="DJ12" s="622"/>
      <c r="DK12" s="622"/>
      <c r="DL12" s="622"/>
      <c r="DM12" s="622"/>
      <c r="DN12" s="622"/>
      <c r="DO12" s="622"/>
      <c r="DP12" s="623"/>
      <c r="DQ12" s="627">
        <v>83839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303472</v>
      </c>
      <c r="BH13" s="622"/>
      <c r="BI13" s="622"/>
      <c r="BJ13" s="622"/>
      <c r="BK13" s="622"/>
      <c r="BL13" s="622"/>
      <c r="BM13" s="622"/>
      <c r="BN13" s="623"/>
      <c r="BO13" s="659">
        <v>40.700000000000003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1187326</v>
      </c>
      <c r="CS13" s="622"/>
      <c r="CT13" s="622"/>
      <c r="CU13" s="622"/>
      <c r="CV13" s="622"/>
      <c r="CW13" s="622"/>
      <c r="CX13" s="622"/>
      <c r="CY13" s="623"/>
      <c r="CZ13" s="659">
        <v>17.2</v>
      </c>
      <c r="DA13" s="659"/>
      <c r="DB13" s="659"/>
      <c r="DC13" s="659"/>
      <c r="DD13" s="627">
        <v>511533</v>
      </c>
      <c r="DE13" s="622"/>
      <c r="DF13" s="622"/>
      <c r="DG13" s="622"/>
      <c r="DH13" s="622"/>
      <c r="DI13" s="622"/>
      <c r="DJ13" s="622"/>
      <c r="DK13" s="622"/>
      <c r="DL13" s="622"/>
      <c r="DM13" s="622"/>
      <c r="DN13" s="622"/>
      <c r="DO13" s="622"/>
      <c r="DP13" s="623"/>
      <c r="DQ13" s="627">
        <v>594600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554</v>
      </c>
      <c r="S14" s="622"/>
      <c r="T14" s="622"/>
      <c r="U14" s="622"/>
      <c r="V14" s="622"/>
      <c r="W14" s="622"/>
      <c r="X14" s="622"/>
      <c r="Y14" s="623"/>
      <c r="Z14" s="659">
        <v>0</v>
      </c>
      <c r="AA14" s="659"/>
      <c r="AB14" s="659"/>
      <c r="AC14" s="659"/>
      <c r="AD14" s="660">
        <v>554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12321</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234505</v>
      </c>
      <c r="CS14" s="622"/>
      <c r="CT14" s="622"/>
      <c r="CU14" s="622"/>
      <c r="CV14" s="622"/>
      <c r="CW14" s="622"/>
      <c r="CX14" s="622"/>
      <c r="CY14" s="623"/>
      <c r="CZ14" s="659">
        <v>3.4</v>
      </c>
      <c r="DA14" s="659"/>
      <c r="DB14" s="659"/>
      <c r="DC14" s="659"/>
      <c r="DD14" s="627">
        <v>61202</v>
      </c>
      <c r="DE14" s="622"/>
      <c r="DF14" s="622"/>
      <c r="DG14" s="622"/>
      <c r="DH14" s="622"/>
      <c r="DI14" s="622"/>
      <c r="DJ14" s="622"/>
      <c r="DK14" s="622"/>
      <c r="DL14" s="622"/>
      <c r="DM14" s="622"/>
      <c r="DN14" s="622"/>
      <c r="DO14" s="622"/>
      <c r="DP14" s="623"/>
      <c r="DQ14" s="627">
        <v>181831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75105</v>
      </c>
      <c r="BH15" s="622"/>
      <c r="BI15" s="622"/>
      <c r="BJ15" s="622"/>
      <c r="BK15" s="622"/>
      <c r="BL15" s="622"/>
      <c r="BM15" s="622"/>
      <c r="BN15" s="623"/>
      <c r="BO15" s="659">
        <v>10.1</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464803</v>
      </c>
      <c r="CS15" s="622"/>
      <c r="CT15" s="622"/>
      <c r="CU15" s="622"/>
      <c r="CV15" s="622"/>
      <c r="CW15" s="622"/>
      <c r="CX15" s="622"/>
      <c r="CY15" s="623"/>
      <c r="CZ15" s="659">
        <v>6.7</v>
      </c>
      <c r="DA15" s="659"/>
      <c r="DB15" s="659"/>
      <c r="DC15" s="659"/>
      <c r="DD15" s="627">
        <v>41155</v>
      </c>
      <c r="DE15" s="622"/>
      <c r="DF15" s="622"/>
      <c r="DG15" s="622"/>
      <c r="DH15" s="622"/>
      <c r="DI15" s="622"/>
      <c r="DJ15" s="622"/>
      <c r="DK15" s="622"/>
      <c r="DL15" s="622"/>
      <c r="DM15" s="622"/>
      <c r="DN15" s="622"/>
      <c r="DO15" s="622"/>
      <c r="DP15" s="623"/>
      <c r="DQ15" s="627">
        <v>346888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6666</v>
      </c>
      <c r="S16" s="622"/>
      <c r="T16" s="622"/>
      <c r="U16" s="622"/>
      <c r="V16" s="622"/>
      <c r="W16" s="622"/>
      <c r="X16" s="622"/>
      <c r="Y16" s="623"/>
      <c r="Z16" s="659">
        <v>0.1</v>
      </c>
      <c r="AA16" s="659"/>
      <c r="AB16" s="659"/>
      <c r="AC16" s="659"/>
      <c r="AD16" s="660">
        <v>6666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33583</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24913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10388</v>
      </c>
      <c r="S17" s="622"/>
      <c r="T17" s="622"/>
      <c r="U17" s="622"/>
      <c r="V17" s="622"/>
      <c r="W17" s="622"/>
      <c r="X17" s="622"/>
      <c r="Y17" s="623"/>
      <c r="Z17" s="659">
        <v>0.1</v>
      </c>
      <c r="AA17" s="659"/>
      <c r="AB17" s="659"/>
      <c r="AC17" s="659"/>
      <c r="AD17" s="660">
        <v>10388</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556339</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524043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1483</v>
      </c>
      <c r="S18" s="622"/>
      <c r="T18" s="622"/>
      <c r="U18" s="622"/>
      <c r="V18" s="622"/>
      <c r="W18" s="622"/>
      <c r="X18" s="622"/>
      <c r="Y18" s="623"/>
      <c r="Z18" s="659">
        <v>0</v>
      </c>
      <c r="AA18" s="659"/>
      <c r="AB18" s="659"/>
      <c r="AC18" s="659"/>
      <c r="AD18" s="660">
        <v>1483</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1310</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1310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1483</v>
      </c>
      <c r="S19" s="622"/>
      <c r="T19" s="622"/>
      <c r="U19" s="622"/>
      <c r="V19" s="622"/>
      <c r="W19" s="622"/>
      <c r="X19" s="622"/>
      <c r="Y19" s="623"/>
      <c r="Z19" s="659">
        <v>0</v>
      </c>
      <c r="AA19" s="659"/>
      <c r="AB19" s="659"/>
      <c r="AC19" s="659"/>
      <c r="AD19" s="660">
        <v>1483</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5125</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5125</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6891496</v>
      </c>
      <c r="CS20" s="622"/>
      <c r="CT20" s="622"/>
      <c r="CU20" s="622"/>
      <c r="CV20" s="622"/>
      <c r="CW20" s="622"/>
      <c r="CX20" s="622"/>
      <c r="CY20" s="623"/>
      <c r="CZ20" s="659">
        <v>100</v>
      </c>
      <c r="DA20" s="659"/>
      <c r="DB20" s="659"/>
      <c r="DC20" s="659"/>
      <c r="DD20" s="627">
        <v>1073710</v>
      </c>
      <c r="DE20" s="622"/>
      <c r="DF20" s="622"/>
      <c r="DG20" s="622"/>
      <c r="DH20" s="622"/>
      <c r="DI20" s="622"/>
      <c r="DJ20" s="622"/>
      <c r="DK20" s="622"/>
      <c r="DL20" s="622"/>
      <c r="DM20" s="622"/>
      <c r="DN20" s="622"/>
      <c r="DO20" s="622"/>
      <c r="DP20" s="623"/>
      <c r="DQ20" s="627">
        <v>4580896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2601483</v>
      </c>
      <c r="S21" s="622"/>
      <c r="T21" s="622"/>
      <c r="U21" s="622"/>
      <c r="V21" s="622"/>
      <c r="W21" s="622"/>
      <c r="X21" s="622"/>
      <c r="Y21" s="623"/>
      <c r="Z21" s="659">
        <v>36.299999999999997</v>
      </c>
      <c r="AA21" s="659"/>
      <c r="AB21" s="659"/>
      <c r="AC21" s="659"/>
      <c r="AD21" s="660">
        <v>2363762</v>
      </c>
      <c r="AE21" s="660"/>
      <c r="AF21" s="660"/>
      <c r="AG21" s="660"/>
      <c r="AH21" s="660"/>
      <c r="AI21" s="660"/>
      <c r="AJ21" s="660"/>
      <c r="AK21" s="660"/>
      <c r="AL21" s="624">
        <v>70.099999999999994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5125</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2363762</v>
      </c>
      <c r="S22" s="622"/>
      <c r="T22" s="622"/>
      <c r="U22" s="622"/>
      <c r="V22" s="622"/>
      <c r="W22" s="622"/>
      <c r="X22" s="622"/>
      <c r="Y22" s="623"/>
      <c r="Z22" s="659">
        <v>33</v>
      </c>
      <c r="AA22" s="659"/>
      <c r="AB22" s="659"/>
      <c r="AC22" s="659"/>
      <c r="AD22" s="660">
        <v>2363762</v>
      </c>
      <c r="AE22" s="660"/>
      <c r="AF22" s="660"/>
      <c r="AG22" s="660"/>
      <c r="AH22" s="660"/>
      <c r="AI22" s="660"/>
      <c r="AJ22" s="660"/>
      <c r="AK22" s="660"/>
      <c r="AL22" s="624">
        <v>70.099999999999994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237721</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2006955</v>
      </c>
      <c r="CS24" s="674"/>
      <c r="CT24" s="674"/>
      <c r="CU24" s="674"/>
      <c r="CV24" s="674"/>
      <c r="CW24" s="674"/>
      <c r="CX24" s="674"/>
      <c r="CY24" s="702"/>
      <c r="CZ24" s="703">
        <v>29.1</v>
      </c>
      <c r="DA24" s="685"/>
      <c r="DB24" s="685"/>
      <c r="DC24" s="705"/>
      <c r="DD24" s="701">
        <v>1692162</v>
      </c>
      <c r="DE24" s="674"/>
      <c r="DF24" s="674"/>
      <c r="DG24" s="674"/>
      <c r="DH24" s="674"/>
      <c r="DI24" s="674"/>
      <c r="DJ24" s="674"/>
      <c r="DK24" s="702"/>
      <c r="DL24" s="701">
        <v>1529165</v>
      </c>
      <c r="DM24" s="674"/>
      <c r="DN24" s="674"/>
      <c r="DO24" s="674"/>
      <c r="DP24" s="674"/>
      <c r="DQ24" s="674"/>
      <c r="DR24" s="674"/>
      <c r="DS24" s="674"/>
      <c r="DT24" s="674"/>
      <c r="DU24" s="674"/>
      <c r="DV24" s="702"/>
      <c r="DW24" s="703">
        <v>45.2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3580498</v>
      </c>
      <c r="S25" s="622"/>
      <c r="T25" s="622"/>
      <c r="U25" s="622"/>
      <c r="V25" s="622"/>
      <c r="W25" s="622"/>
      <c r="X25" s="622"/>
      <c r="Y25" s="623"/>
      <c r="Z25" s="659">
        <v>50</v>
      </c>
      <c r="AA25" s="659"/>
      <c r="AB25" s="659"/>
      <c r="AC25" s="659"/>
      <c r="AD25" s="660">
        <v>3342777</v>
      </c>
      <c r="AE25" s="660"/>
      <c r="AF25" s="660"/>
      <c r="AG25" s="660"/>
      <c r="AH25" s="660"/>
      <c r="AI25" s="660"/>
      <c r="AJ25" s="660"/>
      <c r="AK25" s="660"/>
      <c r="AL25" s="624">
        <v>99.2</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959581</v>
      </c>
      <c r="CS25" s="634"/>
      <c r="CT25" s="634"/>
      <c r="CU25" s="634"/>
      <c r="CV25" s="634"/>
      <c r="CW25" s="634"/>
      <c r="CX25" s="634"/>
      <c r="CY25" s="635"/>
      <c r="CZ25" s="624">
        <v>13.9</v>
      </c>
      <c r="DA25" s="636"/>
      <c r="DB25" s="636"/>
      <c r="DC25" s="637"/>
      <c r="DD25" s="627">
        <v>930914</v>
      </c>
      <c r="DE25" s="634"/>
      <c r="DF25" s="634"/>
      <c r="DG25" s="634"/>
      <c r="DH25" s="634"/>
      <c r="DI25" s="634"/>
      <c r="DJ25" s="634"/>
      <c r="DK25" s="635"/>
      <c r="DL25" s="627">
        <v>895445</v>
      </c>
      <c r="DM25" s="634"/>
      <c r="DN25" s="634"/>
      <c r="DO25" s="634"/>
      <c r="DP25" s="634"/>
      <c r="DQ25" s="634"/>
      <c r="DR25" s="634"/>
      <c r="DS25" s="634"/>
      <c r="DT25" s="634"/>
      <c r="DU25" s="634"/>
      <c r="DV25" s="635"/>
      <c r="DW25" s="624">
        <v>26.5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601</v>
      </c>
      <c r="S26" s="622"/>
      <c r="T26" s="622"/>
      <c r="U26" s="622"/>
      <c r="V26" s="622"/>
      <c r="W26" s="622"/>
      <c r="X26" s="622"/>
      <c r="Y26" s="623"/>
      <c r="Z26" s="659">
        <v>0</v>
      </c>
      <c r="AA26" s="659"/>
      <c r="AB26" s="659"/>
      <c r="AC26" s="659"/>
      <c r="AD26" s="660">
        <v>601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594930</v>
      </c>
      <c r="CS26" s="622"/>
      <c r="CT26" s="622"/>
      <c r="CU26" s="622"/>
      <c r="CV26" s="622"/>
      <c r="CW26" s="622"/>
      <c r="CX26" s="622"/>
      <c r="CY26" s="623"/>
      <c r="CZ26" s="624">
        <v>8.6</v>
      </c>
      <c r="DA26" s="636"/>
      <c r="DB26" s="636"/>
      <c r="DC26" s="637"/>
      <c r="DD26" s="627">
        <v>576997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20960</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744906</v>
      </c>
      <c r="BH27" s="622"/>
      <c r="BI27" s="622"/>
      <c r="BJ27" s="622"/>
      <c r="BK27" s="622"/>
      <c r="BL27" s="622"/>
      <c r="BM27" s="622"/>
      <c r="BN27" s="623"/>
      <c r="BO27" s="659">
        <v>100</v>
      </c>
      <c r="BP27" s="659"/>
      <c r="BQ27" s="659"/>
      <c r="BR27" s="659"/>
      <c r="BS27" s="660">
        <v>18581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491035</v>
      </c>
      <c r="CS27" s="634"/>
      <c r="CT27" s="634"/>
      <c r="CU27" s="634"/>
      <c r="CV27" s="634"/>
      <c r="CW27" s="634"/>
      <c r="CX27" s="634"/>
      <c r="CY27" s="635"/>
      <c r="CZ27" s="624">
        <v>7.1</v>
      </c>
      <c r="DA27" s="636"/>
      <c r="DB27" s="636"/>
      <c r="DC27" s="637"/>
      <c r="DD27" s="627">
        <v>237205</v>
      </c>
      <c r="DE27" s="634"/>
      <c r="DF27" s="634"/>
      <c r="DG27" s="634"/>
      <c r="DH27" s="634"/>
      <c r="DI27" s="634"/>
      <c r="DJ27" s="634"/>
      <c r="DK27" s="635"/>
      <c r="DL27" s="627">
        <v>109677</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88392</v>
      </c>
      <c r="S28" s="622"/>
      <c r="T28" s="622"/>
      <c r="U28" s="622"/>
      <c r="V28" s="622"/>
      <c r="W28" s="622"/>
      <c r="X28" s="622"/>
      <c r="Y28" s="623"/>
      <c r="Z28" s="659">
        <v>1.2</v>
      </c>
      <c r="AA28" s="659"/>
      <c r="AB28" s="659"/>
      <c r="AC28" s="659"/>
      <c r="AD28" s="660">
        <v>3587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556339</v>
      </c>
      <c r="CS28" s="622"/>
      <c r="CT28" s="622"/>
      <c r="CU28" s="622"/>
      <c r="CV28" s="622"/>
      <c r="CW28" s="622"/>
      <c r="CX28" s="622"/>
      <c r="CY28" s="623"/>
      <c r="CZ28" s="624">
        <v>8.1</v>
      </c>
      <c r="DA28" s="636"/>
      <c r="DB28" s="636"/>
      <c r="DC28" s="637"/>
      <c r="DD28" s="627">
        <v>524043</v>
      </c>
      <c r="DE28" s="622"/>
      <c r="DF28" s="622"/>
      <c r="DG28" s="622"/>
      <c r="DH28" s="622"/>
      <c r="DI28" s="622"/>
      <c r="DJ28" s="622"/>
      <c r="DK28" s="623"/>
      <c r="DL28" s="627">
        <v>524043</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59705</v>
      </c>
      <c r="S29" s="622"/>
      <c r="T29" s="622"/>
      <c r="U29" s="622"/>
      <c r="V29" s="622"/>
      <c r="W29" s="622"/>
      <c r="X29" s="622"/>
      <c r="Y29" s="623"/>
      <c r="Z29" s="659">
        <v>0.8</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556339</v>
      </c>
      <c r="CS29" s="634"/>
      <c r="CT29" s="634"/>
      <c r="CU29" s="634"/>
      <c r="CV29" s="634"/>
      <c r="CW29" s="634"/>
      <c r="CX29" s="634"/>
      <c r="CY29" s="635"/>
      <c r="CZ29" s="624">
        <v>8.1</v>
      </c>
      <c r="DA29" s="636"/>
      <c r="DB29" s="636"/>
      <c r="DC29" s="637"/>
      <c r="DD29" s="627">
        <v>524043</v>
      </c>
      <c r="DE29" s="634"/>
      <c r="DF29" s="634"/>
      <c r="DG29" s="634"/>
      <c r="DH29" s="634"/>
      <c r="DI29" s="634"/>
      <c r="DJ29" s="634"/>
      <c r="DK29" s="635"/>
      <c r="DL29" s="627">
        <v>524043</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685929</v>
      </c>
      <c r="S30" s="622"/>
      <c r="T30" s="622"/>
      <c r="U30" s="622"/>
      <c r="V30" s="622"/>
      <c r="W30" s="622"/>
      <c r="X30" s="622"/>
      <c r="Y30" s="623"/>
      <c r="Z30" s="659">
        <v>9.6</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539162</v>
      </c>
      <c r="CS30" s="622"/>
      <c r="CT30" s="622"/>
      <c r="CU30" s="622"/>
      <c r="CV30" s="622"/>
      <c r="CW30" s="622"/>
      <c r="CX30" s="622"/>
      <c r="CY30" s="623"/>
      <c r="CZ30" s="624">
        <v>7.8</v>
      </c>
      <c r="DA30" s="636"/>
      <c r="DB30" s="636"/>
      <c r="DC30" s="637"/>
      <c r="DD30" s="627">
        <v>509625</v>
      </c>
      <c r="DE30" s="622"/>
      <c r="DF30" s="622"/>
      <c r="DG30" s="622"/>
      <c r="DH30" s="622"/>
      <c r="DI30" s="622"/>
      <c r="DJ30" s="622"/>
      <c r="DK30" s="623"/>
      <c r="DL30" s="627">
        <v>509625</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96.3</v>
      </c>
      <c r="BN31" s="684"/>
      <c r="BO31" s="684"/>
      <c r="BP31" s="684"/>
      <c r="BQ31" s="686"/>
      <c r="BR31" s="683">
        <v>99.1</v>
      </c>
      <c r="BS31" s="684"/>
      <c r="BT31" s="684"/>
      <c r="BU31" s="684"/>
      <c r="BV31" s="684"/>
      <c r="BW31" s="684"/>
      <c r="BX31" s="685">
        <v>95.5</v>
      </c>
      <c r="BY31" s="684"/>
      <c r="BZ31" s="684"/>
      <c r="CA31" s="684"/>
      <c r="CB31" s="686"/>
      <c r="CD31" s="642"/>
      <c r="CE31" s="643"/>
      <c r="CF31" s="618" t="s">
        <v>300</v>
      </c>
      <c r="CG31" s="619"/>
      <c r="CH31" s="619"/>
      <c r="CI31" s="619"/>
      <c r="CJ31" s="619"/>
      <c r="CK31" s="619"/>
      <c r="CL31" s="619"/>
      <c r="CM31" s="619"/>
      <c r="CN31" s="619"/>
      <c r="CO31" s="619"/>
      <c r="CP31" s="619"/>
      <c r="CQ31" s="620"/>
      <c r="CR31" s="621">
        <v>17177</v>
      </c>
      <c r="CS31" s="634"/>
      <c r="CT31" s="634"/>
      <c r="CU31" s="634"/>
      <c r="CV31" s="634"/>
      <c r="CW31" s="634"/>
      <c r="CX31" s="634"/>
      <c r="CY31" s="635"/>
      <c r="CZ31" s="624">
        <v>0.2</v>
      </c>
      <c r="DA31" s="636"/>
      <c r="DB31" s="636"/>
      <c r="DC31" s="637"/>
      <c r="DD31" s="627">
        <v>14418</v>
      </c>
      <c r="DE31" s="634"/>
      <c r="DF31" s="634"/>
      <c r="DG31" s="634"/>
      <c r="DH31" s="634"/>
      <c r="DI31" s="634"/>
      <c r="DJ31" s="634"/>
      <c r="DK31" s="635"/>
      <c r="DL31" s="627">
        <v>14418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281961</v>
      </c>
      <c r="S32" s="622"/>
      <c r="T32" s="622"/>
      <c r="U32" s="622"/>
      <c r="V32" s="622"/>
      <c r="W32" s="622"/>
      <c r="X32" s="622"/>
      <c r="Y32" s="623"/>
      <c r="Z32" s="659">
        <v>3.9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99.5</v>
      </c>
      <c r="BH32" s="634"/>
      <c r="BI32" s="634"/>
      <c r="BJ32" s="634"/>
      <c r="BK32" s="634"/>
      <c r="BL32" s="634"/>
      <c r="BM32" s="625">
        <v>97.3</v>
      </c>
      <c r="BN32" s="634"/>
      <c r="BO32" s="634"/>
      <c r="BP32" s="634"/>
      <c r="BQ32" s="657"/>
      <c r="BR32" s="692">
        <v>99.2</v>
      </c>
      <c r="BS32" s="634"/>
      <c r="BT32" s="634"/>
      <c r="BU32" s="634"/>
      <c r="BV32" s="634"/>
      <c r="BW32" s="634"/>
      <c r="BX32" s="625">
        <v>95.6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27280</v>
      </c>
      <c r="S33" s="622"/>
      <c r="T33" s="622"/>
      <c r="U33" s="622"/>
      <c r="V33" s="622"/>
      <c r="W33" s="622"/>
      <c r="X33" s="622"/>
      <c r="Y33" s="623"/>
      <c r="Z33" s="659">
        <v>0.4</v>
      </c>
      <c r="AA33" s="659"/>
      <c r="AB33" s="659"/>
      <c r="AC33" s="659"/>
      <c r="AD33" s="660">
        <v>18772</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98.8</v>
      </c>
      <c r="BH33" s="606"/>
      <c r="BI33" s="606"/>
      <c r="BJ33" s="606"/>
      <c r="BK33" s="606"/>
      <c r="BL33" s="606"/>
      <c r="BM33" s="652">
        <v>94.1</v>
      </c>
      <c r="BN33" s="606"/>
      <c r="BO33" s="606"/>
      <c r="BP33" s="606"/>
      <c r="BQ33" s="669"/>
      <c r="BR33" s="682">
        <v>98.8</v>
      </c>
      <c r="BS33" s="606"/>
      <c r="BT33" s="606"/>
      <c r="BU33" s="606"/>
      <c r="BV33" s="606"/>
      <c r="BW33" s="606"/>
      <c r="BX33" s="652">
        <v>94.3</v>
      </c>
      <c r="BY33" s="606"/>
      <c r="BZ33" s="606"/>
      <c r="CA33" s="606"/>
      <c r="CB33" s="669"/>
      <c r="CD33" s="618" t="s">
        <v>307</v>
      </c>
      <c r="CE33" s="619"/>
      <c r="CF33" s="619"/>
      <c r="CG33" s="619"/>
      <c r="CH33" s="619"/>
      <c r="CI33" s="619"/>
      <c r="CJ33" s="619"/>
      <c r="CK33" s="619"/>
      <c r="CL33" s="619"/>
      <c r="CM33" s="619"/>
      <c r="CN33" s="619"/>
      <c r="CO33" s="619"/>
      <c r="CP33" s="619"/>
      <c r="CQ33" s="620"/>
      <c r="CR33" s="621">
        <v>3777248</v>
      </c>
      <c r="CS33" s="634"/>
      <c r="CT33" s="634"/>
      <c r="CU33" s="634"/>
      <c r="CV33" s="634"/>
      <c r="CW33" s="634"/>
      <c r="CX33" s="634"/>
      <c r="CY33" s="635"/>
      <c r="CZ33" s="624">
        <v>54.8</v>
      </c>
      <c r="DA33" s="636"/>
      <c r="DB33" s="636"/>
      <c r="DC33" s="637"/>
      <c r="DD33" s="627">
        <v>2704599</v>
      </c>
      <c r="DE33" s="634"/>
      <c r="DF33" s="634"/>
      <c r="DG33" s="634"/>
      <c r="DH33" s="634"/>
      <c r="DI33" s="634"/>
      <c r="DJ33" s="634"/>
      <c r="DK33" s="635"/>
      <c r="DL33" s="627">
        <v>1443322</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708442</v>
      </c>
      <c r="S34" s="622"/>
      <c r="T34" s="622"/>
      <c r="U34" s="622"/>
      <c r="V34" s="622"/>
      <c r="W34" s="622"/>
      <c r="X34" s="622"/>
      <c r="Y34" s="623"/>
      <c r="Z34" s="659">
        <v>9.9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1186163</v>
      </c>
      <c r="CS34" s="622"/>
      <c r="CT34" s="622"/>
      <c r="CU34" s="622"/>
      <c r="CV34" s="622"/>
      <c r="CW34" s="622"/>
      <c r="CX34" s="622"/>
      <c r="CY34" s="623"/>
      <c r="CZ34" s="624">
        <v>17.2</v>
      </c>
      <c r="DA34" s="636"/>
      <c r="DB34" s="636"/>
      <c r="DC34" s="637"/>
      <c r="DD34" s="627">
        <v>867798</v>
      </c>
      <c r="DE34" s="622"/>
      <c r="DF34" s="622"/>
      <c r="DG34" s="622"/>
      <c r="DH34" s="622"/>
      <c r="DI34" s="622"/>
      <c r="DJ34" s="622"/>
      <c r="DK34" s="623"/>
      <c r="DL34" s="627">
        <v>576342</v>
      </c>
      <c r="DM34" s="622"/>
      <c r="DN34" s="622"/>
      <c r="DO34" s="622"/>
      <c r="DP34" s="622"/>
      <c r="DQ34" s="622"/>
      <c r="DR34" s="622"/>
      <c r="DS34" s="622"/>
      <c r="DT34" s="622"/>
      <c r="DU34" s="622"/>
      <c r="DV34" s="623"/>
      <c r="DW34" s="624">
        <v>17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948440</v>
      </c>
      <c r="S35" s="622"/>
      <c r="T35" s="622"/>
      <c r="U35" s="622"/>
      <c r="V35" s="622"/>
      <c r="W35" s="622"/>
      <c r="X35" s="622"/>
      <c r="Y35" s="623"/>
      <c r="Z35" s="659">
        <v>13.2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279857</v>
      </c>
      <c r="CS35" s="634"/>
      <c r="CT35" s="634"/>
      <c r="CU35" s="634"/>
      <c r="CV35" s="634"/>
      <c r="CW35" s="634"/>
      <c r="CX35" s="634"/>
      <c r="CY35" s="635"/>
      <c r="CZ35" s="624">
        <v>4.0999999999999996</v>
      </c>
      <c r="DA35" s="636"/>
      <c r="DB35" s="636"/>
      <c r="DC35" s="637"/>
      <c r="DD35" s="627">
        <v>250156</v>
      </c>
      <c r="DE35" s="634"/>
      <c r="DF35" s="634"/>
      <c r="DG35" s="634"/>
      <c r="DH35" s="634"/>
      <c r="DI35" s="634"/>
      <c r="DJ35" s="634"/>
      <c r="DK35" s="635"/>
      <c r="DL35" s="627">
        <v>250156</v>
      </c>
      <c r="DM35" s="634"/>
      <c r="DN35" s="634"/>
      <c r="DO35" s="634"/>
      <c r="DP35" s="634"/>
      <c r="DQ35" s="634"/>
      <c r="DR35" s="634"/>
      <c r="DS35" s="634"/>
      <c r="DT35" s="634"/>
      <c r="DU35" s="634"/>
      <c r="DV35" s="635"/>
      <c r="DW35" s="624">
        <v>7.4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196944</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1026627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37625</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964573</v>
      </c>
      <c r="CS36" s="622"/>
      <c r="CT36" s="622"/>
      <c r="CU36" s="622"/>
      <c r="CV36" s="622"/>
      <c r="CW36" s="622"/>
      <c r="CX36" s="622"/>
      <c r="CY36" s="623"/>
      <c r="CZ36" s="624">
        <v>14</v>
      </c>
      <c r="DA36" s="636"/>
      <c r="DB36" s="636"/>
      <c r="DC36" s="637"/>
      <c r="DD36" s="627">
        <v>869444</v>
      </c>
      <c r="DE36" s="622"/>
      <c r="DF36" s="622"/>
      <c r="DG36" s="622"/>
      <c r="DH36" s="622"/>
      <c r="DI36" s="622"/>
      <c r="DJ36" s="622"/>
      <c r="DK36" s="623"/>
      <c r="DL36" s="627">
        <v>185987</v>
      </c>
      <c r="DM36" s="622"/>
      <c r="DN36" s="622"/>
      <c r="DO36" s="622"/>
      <c r="DP36" s="622"/>
      <c r="DQ36" s="622"/>
      <c r="DR36" s="622"/>
      <c r="DS36" s="622"/>
      <c r="DT36" s="622"/>
      <c r="DU36" s="622"/>
      <c r="DV36" s="623"/>
      <c r="DW36" s="624">
        <v>5.5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106034</v>
      </c>
      <c r="S37" s="622"/>
      <c r="T37" s="622"/>
      <c r="U37" s="622"/>
      <c r="V37" s="622"/>
      <c r="W37" s="622"/>
      <c r="X37" s="622"/>
      <c r="Y37" s="623"/>
      <c r="Z37" s="659">
        <v>1.5</v>
      </c>
      <c r="AA37" s="659"/>
      <c r="AB37" s="659"/>
      <c r="AC37" s="659"/>
      <c r="AD37" s="660">
        <v>4727</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460000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27274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93707</v>
      </c>
      <c r="CS37" s="634"/>
      <c r="CT37" s="634"/>
      <c r="CU37" s="634"/>
      <c r="CV37" s="634"/>
      <c r="CW37" s="634"/>
      <c r="CX37" s="634"/>
      <c r="CY37" s="635"/>
      <c r="CZ37" s="624">
        <v>1.4</v>
      </c>
      <c r="DA37" s="636"/>
      <c r="DB37" s="636"/>
      <c r="DC37" s="637"/>
      <c r="DD37" s="627">
        <v>93707</v>
      </c>
      <c r="DE37" s="634"/>
      <c r="DF37" s="634"/>
      <c r="DG37" s="634"/>
      <c r="DH37" s="634"/>
      <c r="DI37" s="634"/>
      <c r="DJ37" s="634"/>
      <c r="DK37" s="635"/>
      <c r="DL37" s="627">
        <v>87877</v>
      </c>
      <c r="DM37" s="634"/>
      <c r="DN37" s="634"/>
      <c r="DO37" s="634"/>
      <c r="DP37" s="634"/>
      <c r="DQ37" s="634"/>
      <c r="DR37" s="634"/>
      <c r="DS37" s="634"/>
      <c r="DT37" s="634"/>
      <c r="DU37" s="634"/>
      <c r="DV37" s="635"/>
      <c r="DW37" s="624">
        <v>2.6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458854</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185117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725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564615</v>
      </c>
      <c r="CS38" s="622"/>
      <c r="CT38" s="622"/>
      <c r="CU38" s="622"/>
      <c r="CV38" s="622"/>
      <c r="CW38" s="622"/>
      <c r="CX38" s="622"/>
      <c r="CY38" s="623"/>
      <c r="CZ38" s="624">
        <v>8.1999999999999993</v>
      </c>
      <c r="DA38" s="636"/>
      <c r="DB38" s="636"/>
      <c r="DC38" s="637"/>
      <c r="DD38" s="627">
        <v>498389</v>
      </c>
      <c r="DE38" s="622"/>
      <c r="DF38" s="622"/>
      <c r="DG38" s="622"/>
      <c r="DH38" s="622"/>
      <c r="DI38" s="622"/>
      <c r="DJ38" s="622"/>
      <c r="DK38" s="623"/>
      <c r="DL38" s="627">
        <v>430837</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1310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1115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780772</v>
      </c>
      <c r="CS39" s="634"/>
      <c r="CT39" s="634"/>
      <c r="CU39" s="634"/>
      <c r="CV39" s="634"/>
      <c r="CW39" s="634"/>
      <c r="CX39" s="634"/>
      <c r="CY39" s="635"/>
      <c r="CZ39" s="624">
        <v>11.3</v>
      </c>
      <c r="DA39" s="636"/>
      <c r="DB39" s="636"/>
      <c r="DC39" s="637"/>
      <c r="DD39" s="627">
        <v>218812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13954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702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137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1268</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7164040</v>
      </c>
      <c r="S41" s="646"/>
      <c r="T41" s="646"/>
      <c r="U41" s="646"/>
      <c r="V41" s="646"/>
      <c r="W41" s="646"/>
      <c r="X41" s="646"/>
      <c r="Y41" s="649"/>
      <c r="Z41" s="650">
        <v>100</v>
      </c>
      <c r="AA41" s="650"/>
      <c r="AB41" s="650"/>
      <c r="AC41" s="650"/>
      <c r="AD41" s="651">
        <v>3370464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76968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302530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1107293</v>
      </c>
      <c r="CS42" s="634"/>
      <c r="CT42" s="634"/>
      <c r="CU42" s="634"/>
      <c r="CV42" s="634"/>
      <c r="CW42" s="634"/>
      <c r="CX42" s="634"/>
      <c r="CY42" s="635"/>
      <c r="CZ42" s="624">
        <v>16.100000000000001</v>
      </c>
      <c r="DA42" s="636"/>
      <c r="DB42" s="636"/>
      <c r="DC42" s="637"/>
      <c r="DD42" s="627">
        <v>184135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11590</v>
      </c>
      <c r="CS43" s="634"/>
      <c r="CT43" s="634"/>
      <c r="CU43" s="634"/>
      <c r="CV43" s="634"/>
      <c r="CW43" s="634"/>
      <c r="CX43" s="634"/>
      <c r="CY43" s="635"/>
      <c r="CZ43" s="624">
        <v>0.2</v>
      </c>
      <c r="DA43" s="636"/>
      <c r="DB43" s="636"/>
      <c r="DC43" s="637"/>
      <c r="DD43" s="627">
        <v>11590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1073710</v>
      </c>
      <c r="CS44" s="622"/>
      <c r="CT44" s="622"/>
      <c r="CU44" s="622"/>
      <c r="CV44" s="622"/>
      <c r="CW44" s="622"/>
      <c r="CX44" s="622"/>
      <c r="CY44" s="623"/>
      <c r="CZ44" s="624">
        <v>15.6</v>
      </c>
      <c r="DA44" s="625"/>
      <c r="DB44" s="625"/>
      <c r="DC44" s="626"/>
      <c r="DD44" s="627">
        <v>159222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561101</v>
      </c>
      <c r="CS45" s="634"/>
      <c r="CT45" s="634"/>
      <c r="CU45" s="634"/>
      <c r="CV45" s="634"/>
      <c r="CW45" s="634"/>
      <c r="CX45" s="634"/>
      <c r="CY45" s="635"/>
      <c r="CZ45" s="624">
        <v>8.1</v>
      </c>
      <c r="DA45" s="636"/>
      <c r="DB45" s="636"/>
      <c r="DC45" s="637"/>
      <c r="DD45" s="627">
        <v>23753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422586</v>
      </c>
      <c r="CS46" s="622"/>
      <c r="CT46" s="622"/>
      <c r="CU46" s="622"/>
      <c r="CV46" s="622"/>
      <c r="CW46" s="622"/>
      <c r="CX46" s="622"/>
      <c r="CY46" s="623"/>
      <c r="CZ46" s="624">
        <v>6.1</v>
      </c>
      <c r="DA46" s="625"/>
      <c r="DB46" s="625"/>
      <c r="DC46" s="626"/>
      <c r="DD46" s="627">
        <v>129148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33583</v>
      </c>
      <c r="CS47" s="634"/>
      <c r="CT47" s="634"/>
      <c r="CU47" s="634"/>
      <c r="CV47" s="634"/>
      <c r="CW47" s="634"/>
      <c r="CX47" s="634"/>
      <c r="CY47" s="635"/>
      <c r="CZ47" s="624">
        <v>0.5</v>
      </c>
      <c r="DA47" s="636"/>
      <c r="DB47" s="636"/>
      <c r="DC47" s="637"/>
      <c r="DD47" s="627">
        <v>24913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6891496</v>
      </c>
      <c r="CS49" s="606"/>
      <c r="CT49" s="606"/>
      <c r="CU49" s="606"/>
      <c r="CV49" s="606"/>
      <c r="CW49" s="606"/>
      <c r="CX49" s="606"/>
      <c r="CY49" s="607"/>
      <c r="CZ49" s="608">
        <v>100</v>
      </c>
      <c r="DA49" s="609"/>
      <c r="DB49" s="609"/>
      <c r="DC49" s="610"/>
      <c r="DD49" s="611">
        <v>4580896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tb068nW1jlgWIWa5pV+H+ZlKSMGUWYKVkJpUWIiqJDe5cwq1Na5dcqBxkNKyJurinN05gZb2zqXQSvIvITmWg==" saltValue="TgdI079SdfKneL52WcKv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7164</v>
      </c>
      <c r="R7" s="1103"/>
      <c r="S7" s="1103"/>
      <c r="T7" s="1103"/>
      <c r="U7" s="1103"/>
      <c r="V7" s="1103">
        <v>6891</v>
      </c>
      <c r="W7" s="1103"/>
      <c r="X7" s="1103"/>
      <c r="Y7" s="1103"/>
      <c r="Z7" s="1103"/>
      <c r="AA7" s="1103">
        <v>273</v>
      </c>
      <c r="AB7" s="1103"/>
      <c r="AC7" s="1103"/>
      <c r="AD7" s="1103"/>
      <c r="AE7" s="1104"/>
      <c r="AF7" s="1105">
        <v>273</v>
      </c>
      <c r="AG7" s="1106"/>
      <c r="AH7" s="1106"/>
      <c r="AI7" s="1106"/>
      <c r="AJ7" s="1107"/>
      <c r="AK7" s="1108">
        <v>948</v>
      </c>
      <c r="AL7" s="1109"/>
      <c r="AM7" s="1109"/>
      <c r="AN7" s="1109"/>
      <c r="AO7" s="1109"/>
      <c r="AP7" s="1109">
        <v>4750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7164</v>
      </c>
      <c r="R23" s="1061"/>
      <c r="S23" s="1061"/>
      <c r="T23" s="1061"/>
      <c r="U23" s="1061"/>
      <c r="V23" s="1061">
        <v>6891</v>
      </c>
      <c r="W23" s="1061"/>
      <c r="X23" s="1061"/>
      <c r="Y23" s="1061"/>
      <c r="Z23" s="1061"/>
      <c r="AA23" s="1061">
        <v>273</v>
      </c>
      <c r="AB23" s="1061"/>
      <c r="AC23" s="1061"/>
      <c r="AD23" s="1061"/>
      <c r="AE23" s="1068"/>
      <c r="AF23" s="1069">
        <v>273</v>
      </c>
      <c r="AG23" s="1061"/>
      <c r="AH23" s="1061"/>
      <c r="AI23" s="1061"/>
      <c r="AJ23" s="1070"/>
      <c r="AK23" s="1071"/>
      <c r="AL23" s="1072"/>
      <c r="AM23" s="1072"/>
      <c r="AN23" s="1072"/>
      <c r="AO23" s="1072"/>
      <c r="AP23" s="1061">
        <v>4750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700</v>
      </c>
      <c r="R28" s="1051"/>
      <c r="S28" s="1051"/>
      <c r="T28" s="1051"/>
      <c r="U28" s="1051"/>
      <c r="V28" s="1051">
        <v>662</v>
      </c>
      <c r="W28" s="1051"/>
      <c r="X28" s="1051"/>
      <c r="Y28" s="1051"/>
      <c r="Z28" s="1051"/>
      <c r="AA28" s="1051">
        <v>38</v>
      </c>
      <c r="AB28" s="1051"/>
      <c r="AC28" s="1051"/>
      <c r="AD28" s="1051"/>
      <c r="AE28" s="1052"/>
      <c r="AF28" s="1053">
        <v>38</v>
      </c>
      <c r="AG28" s="1051"/>
      <c r="AH28" s="1051"/>
      <c r="AI28" s="1051"/>
      <c r="AJ28" s="1054"/>
      <c r="AK28" s="1042">
        <v>77</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902</v>
      </c>
      <c r="R29" s="1039"/>
      <c r="S29" s="1039"/>
      <c r="T29" s="1039"/>
      <c r="U29" s="1039"/>
      <c r="V29" s="1039">
        <v>804</v>
      </c>
      <c r="W29" s="1039"/>
      <c r="X29" s="1039"/>
      <c r="Y29" s="1039"/>
      <c r="Z29" s="1039"/>
      <c r="AA29" s="1039">
        <v>98</v>
      </c>
      <c r="AB29" s="1039"/>
      <c r="AC29" s="1039"/>
      <c r="AD29" s="1039"/>
      <c r="AE29" s="1040"/>
      <c r="AF29" s="1035">
        <v>98</v>
      </c>
      <c r="AG29" s="1036"/>
      <c r="AH29" s="1036"/>
      <c r="AI29" s="1036"/>
      <c r="AJ29" s="1037"/>
      <c r="AK29" s="980">
        <v>168</v>
      </c>
      <c r="AL29" s="971"/>
      <c r="AM29" s="971"/>
      <c r="AN29" s="971"/>
      <c r="AO29" s="971"/>
      <c r="AP29" s="971" t="s">
        <v>553</v>
      </c>
      <c r="AQ29" s="971"/>
      <c r="AR29" s="971"/>
      <c r="AS29" s="971"/>
      <c r="AT29" s="971"/>
      <c r="AU29" s="971" t="s">
        <v>553</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102</v>
      </c>
      <c r="R30" s="1039"/>
      <c r="S30" s="1039"/>
      <c r="T30" s="1039"/>
      <c r="U30" s="1039"/>
      <c r="V30" s="1039">
        <v>101</v>
      </c>
      <c r="W30" s="1039"/>
      <c r="X30" s="1039"/>
      <c r="Y30" s="1039"/>
      <c r="Z30" s="1039"/>
      <c r="AA30" s="1039">
        <v>1</v>
      </c>
      <c r="AB30" s="1039"/>
      <c r="AC30" s="1039"/>
      <c r="AD30" s="1039"/>
      <c r="AE30" s="1040"/>
      <c r="AF30" s="1035">
        <v>1</v>
      </c>
      <c r="AG30" s="1036"/>
      <c r="AH30" s="1036"/>
      <c r="AI30" s="1036"/>
      <c r="AJ30" s="1037"/>
      <c r="AK30" s="980">
        <v>33</v>
      </c>
      <c r="AL30" s="971"/>
      <c r="AM30" s="971"/>
      <c r="AN30" s="971"/>
      <c r="AO30" s="971"/>
      <c r="AP30" s="971" t="s">
        <v>553</v>
      </c>
      <c r="AQ30" s="971"/>
      <c r="AR30" s="971"/>
      <c r="AS30" s="971"/>
      <c r="AT30" s="971"/>
      <c r="AU30" s="971" t="s">
        <v>553</v>
      </c>
      <c r="AV30" s="971"/>
      <c r="AW30" s="971"/>
      <c r="AX30" s="971"/>
      <c r="AY30" s="971"/>
      <c r="AZ30" s="1041" t="s">
        <v>553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176</v>
      </c>
      <c r="R31" s="1039"/>
      <c r="S31" s="1039"/>
      <c r="T31" s="1039"/>
      <c r="U31" s="1039"/>
      <c r="V31" s="1039">
        <v>174</v>
      </c>
      <c r="W31" s="1039"/>
      <c r="X31" s="1039"/>
      <c r="Y31" s="1039"/>
      <c r="Z31" s="1039"/>
      <c r="AA31" s="1039">
        <v>2</v>
      </c>
      <c r="AB31" s="1039"/>
      <c r="AC31" s="1039"/>
      <c r="AD31" s="1039"/>
      <c r="AE31" s="1040"/>
      <c r="AF31" s="1035">
        <v>86</v>
      </c>
      <c r="AG31" s="1036"/>
      <c r="AH31" s="1036"/>
      <c r="AI31" s="1036"/>
      <c r="AJ31" s="1037"/>
      <c r="AK31" s="980">
        <v>1</v>
      </c>
      <c r="AL31" s="971"/>
      <c r="AM31" s="971"/>
      <c r="AN31" s="971"/>
      <c r="AO31" s="971"/>
      <c r="AP31" s="971">
        <v>134</v>
      </c>
      <c r="AQ31" s="971"/>
      <c r="AR31" s="971"/>
      <c r="AS31" s="971"/>
      <c r="AT31" s="971"/>
      <c r="AU31" s="971">
        <v>5</v>
      </c>
      <c r="AV31" s="971"/>
      <c r="AW31" s="971"/>
      <c r="AX31" s="971"/>
      <c r="AY31" s="971"/>
      <c r="AZ31" s="1041" t="s">
        <v>553</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103</v>
      </c>
      <c r="R32" s="1039"/>
      <c r="S32" s="1039"/>
      <c r="T32" s="1039"/>
      <c r="U32" s="1039"/>
      <c r="V32" s="1039">
        <v>116</v>
      </c>
      <c r="W32" s="1039"/>
      <c r="X32" s="1039"/>
      <c r="Y32" s="1039"/>
      <c r="Z32" s="1039"/>
      <c r="AA32" s="1039">
        <v>-13</v>
      </c>
      <c r="AB32" s="1039"/>
      <c r="AC32" s="1039"/>
      <c r="AD32" s="1039"/>
      <c r="AE32" s="1040"/>
      <c r="AF32" s="1035">
        <v>39</v>
      </c>
      <c r="AG32" s="1036"/>
      <c r="AH32" s="1036"/>
      <c r="AI32" s="1036"/>
      <c r="AJ32" s="1037"/>
      <c r="AK32" s="980">
        <v>1</v>
      </c>
      <c r="AL32" s="971"/>
      <c r="AM32" s="971"/>
      <c r="AN32" s="971"/>
      <c r="AO32" s="971"/>
      <c r="AP32" s="971">
        <v>519</v>
      </c>
      <c r="AQ32" s="971"/>
      <c r="AR32" s="971"/>
      <c r="AS32" s="971"/>
      <c r="AT32" s="971"/>
      <c r="AU32" s="971">
        <v>160</v>
      </c>
      <c r="AV32" s="971"/>
      <c r="AW32" s="971"/>
      <c r="AX32" s="971"/>
      <c r="AY32" s="971"/>
      <c r="AZ32" s="1041" t="s">
        <v>553</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690</v>
      </c>
      <c r="R33" s="1039"/>
      <c r="S33" s="1039"/>
      <c r="T33" s="1039"/>
      <c r="U33" s="1039"/>
      <c r="V33" s="1039">
        <v>675</v>
      </c>
      <c r="W33" s="1039"/>
      <c r="X33" s="1039"/>
      <c r="Y33" s="1039"/>
      <c r="Z33" s="1039"/>
      <c r="AA33" s="1039">
        <v>15</v>
      </c>
      <c r="AB33" s="1039"/>
      <c r="AC33" s="1039"/>
      <c r="AD33" s="1039"/>
      <c r="AE33" s="1040"/>
      <c r="AF33" s="1035">
        <v>38</v>
      </c>
      <c r="AG33" s="1036"/>
      <c r="AH33" s="1036"/>
      <c r="AI33" s="1036"/>
      <c r="AJ33" s="1037"/>
      <c r="AK33" s="980">
        <v>460</v>
      </c>
      <c r="AL33" s="971"/>
      <c r="AM33" s="971"/>
      <c r="AN33" s="971"/>
      <c r="AO33" s="971"/>
      <c r="AP33" s="971">
        <v>27</v>
      </c>
      <c r="AQ33" s="971"/>
      <c r="AR33" s="971"/>
      <c r="AS33" s="971"/>
      <c r="AT33" s="971"/>
      <c r="AU33" s="971">
        <v>23</v>
      </c>
      <c r="AV33" s="971"/>
      <c r="AW33" s="971"/>
      <c r="AX33" s="971"/>
      <c r="AY33" s="971"/>
      <c r="AZ33" s="1041" t="s">
        <v>553</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454</v>
      </c>
      <c r="R34" s="1039"/>
      <c r="S34" s="1039"/>
      <c r="T34" s="1039"/>
      <c r="U34" s="1039"/>
      <c r="V34" s="1039">
        <v>467</v>
      </c>
      <c r="W34" s="1039"/>
      <c r="X34" s="1039"/>
      <c r="Y34" s="1039"/>
      <c r="Z34" s="1039"/>
      <c r="AA34" s="1039">
        <v>-13</v>
      </c>
      <c r="AB34" s="1039"/>
      <c r="AC34" s="1039"/>
      <c r="AD34" s="1039"/>
      <c r="AE34" s="1040"/>
      <c r="AF34" s="1035">
        <v>27</v>
      </c>
      <c r="AG34" s="1036"/>
      <c r="AH34" s="1036"/>
      <c r="AI34" s="1036"/>
      <c r="AJ34" s="1037"/>
      <c r="AK34" s="980">
        <v>185</v>
      </c>
      <c r="AL34" s="971"/>
      <c r="AM34" s="971"/>
      <c r="AN34" s="971"/>
      <c r="AO34" s="971"/>
      <c r="AP34" s="971">
        <v>420</v>
      </c>
      <c r="AQ34" s="971"/>
      <c r="AR34" s="971"/>
      <c r="AS34" s="971"/>
      <c r="AT34" s="971"/>
      <c r="AU34" s="971">
        <v>420</v>
      </c>
      <c r="AV34" s="971"/>
      <c r="AW34" s="971"/>
      <c r="AX34" s="971"/>
      <c r="AY34" s="971"/>
      <c r="AZ34" s="1041" t="s">
        <v>553</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327</v>
      </c>
      <c r="AG63" s="959"/>
      <c r="AH63" s="959"/>
      <c r="AI63" s="959"/>
      <c r="AJ63" s="1022"/>
      <c r="AK63" s="1023"/>
      <c r="AL63" s="963"/>
      <c r="AM63" s="963"/>
      <c r="AN63" s="963"/>
      <c r="AO63" s="963"/>
      <c r="AP63" s="959">
        <v>1100</v>
      </c>
      <c r="AQ63" s="959"/>
      <c r="AR63" s="959"/>
      <c r="AS63" s="959"/>
      <c r="AT63" s="959"/>
      <c r="AU63" s="959">
        <v>608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1741</v>
      </c>
      <c r="R68" s="982"/>
      <c r="S68" s="982"/>
      <c r="T68" s="982"/>
      <c r="U68" s="982"/>
      <c r="V68" s="982">
        <v>1687</v>
      </c>
      <c r="W68" s="982"/>
      <c r="X68" s="982"/>
      <c r="Y68" s="982"/>
      <c r="Z68" s="982"/>
      <c r="AA68" s="982">
        <v>54</v>
      </c>
      <c r="AB68" s="982"/>
      <c r="AC68" s="982"/>
      <c r="AD68" s="982"/>
      <c r="AE68" s="982"/>
      <c r="AF68" s="982">
        <v>54</v>
      </c>
      <c r="AG68" s="982"/>
      <c r="AH68" s="982"/>
      <c r="AI68" s="982"/>
      <c r="AJ68" s="982"/>
      <c r="AK68" s="982" t="s">
        <v>553</v>
      </c>
      <c r="AL68" s="982"/>
      <c r="AM68" s="982"/>
      <c r="AN68" s="982"/>
      <c r="AO68" s="982"/>
      <c r="AP68" s="982">
        <v>2314</v>
      </c>
      <c r="AQ68" s="982"/>
      <c r="AR68" s="982"/>
      <c r="AS68" s="982"/>
      <c r="AT68" s="982"/>
      <c r="AU68" s="982">
        <v>156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42</v>
      </c>
      <c r="R69" s="971"/>
      <c r="S69" s="971"/>
      <c r="T69" s="971"/>
      <c r="U69" s="971"/>
      <c r="V69" s="971">
        <v>41</v>
      </c>
      <c r="W69" s="971"/>
      <c r="X69" s="971"/>
      <c r="Y69" s="971"/>
      <c r="Z69" s="971"/>
      <c r="AA69" s="971">
        <v>1</v>
      </c>
      <c r="AB69" s="971"/>
      <c r="AC69" s="971"/>
      <c r="AD69" s="971"/>
      <c r="AE69" s="971"/>
      <c r="AF69" s="971">
        <v>1</v>
      </c>
      <c r="AG69" s="971"/>
      <c r="AH69" s="971"/>
      <c r="AI69" s="971"/>
      <c r="AJ69" s="971"/>
      <c r="AK69" s="971" t="s">
        <v>553</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v>
      </c>
      <c r="AG88" s="959"/>
      <c r="AH88" s="959"/>
      <c r="AI88" s="959"/>
      <c r="AJ88" s="959"/>
      <c r="AK88" s="963"/>
      <c r="AL88" s="963"/>
      <c r="AM88" s="963"/>
      <c r="AN88" s="963"/>
      <c r="AO88" s="963"/>
      <c r="AP88" s="959">
        <v>2314</v>
      </c>
      <c r="AQ88" s="959"/>
      <c r="AR88" s="959"/>
      <c r="AS88" s="959"/>
      <c r="AT88" s="959"/>
      <c r="AU88" s="959">
        <v>156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548952</v>
      </c>
      <c r="AB110" s="889"/>
      <c r="AC110" s="889"/>
      <c r="AD110" s="889"/>
      <c r="AE110" s="890"/>
      <c r="AF110" s="891">
        <v>566419</v>
      </c>
      <c r="AG110" s="889"/>
      <c r="AH110" s="889"/>
      <c r="AI110" s="889"/>
      <c r="AJ110" s="890"/>
      <c r="AK110" s="891">
        <v>556339</v>
      </c>
      <c r="AL110" s="889"/>
      <c r="AM110" s="889"/>
      <c r="AN110" s="889"/>
      <c r="AO110" s="890"/>
      <c r="AP110" s="892">
        <v>19.3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4673528</v>
      </c>
      <c r="BR110" s="842"/>
      <c r="BS110" s="842"/>
      <c r="BT110" s="842"/>
      <c r="BU110" s="842"/>
      <c r="BV110" s="842">
        <v>4830424</v>
      </c>
      <c r="BW110" s="842"/>
      <c r="BX110" s="842"/>
      <c r="BY110" s="842"/>
      <c r="BZ110" s="842"/>
      <c r="CA110" s="842">
        <v>4750116</v>
      </c>
      <c r="CB110" s="842"/>
      <c r="CC110" s="842"/>
      <c r="CD110" s="842"/>
      <c r="CE110" s="842"/>
      <c r="CF110" s="866">
        <v>165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3300</v>
      </c>
      <c r="BR111" s="817"/>
      <c r="BS111" s="817"/>
      <c r="BT111" s="817"/>
      <c r="BU111" s="817"/>
      <c r="BV111" s="817" t="s">
        <v>122</v>
      </c>
      <c r="BW111" s="817"/>
      <c r="BX111" s="817"/>
      <c r="BY111" s="817"/>
      <c r="BZ111" s="817"/>
      <c r="CA111" s="817">
        <v>89468</v>
      </c>
      <c r="CB111" s="817"/>
      <c r="CC111" s="817"/>
      <c r="CD111" s="817"/>
      <c r="CE111" s="817"/>
      <c r="CF111" s="875">
        <v>3.1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746873</v>
      </c>
      <c r="BR112" s="817"/>
      <c r="BS112" s="817"/>
      <c r="BT112" s="817"/>
      <c r="BU112" s="817"/>
      <c r="BV112" s="817">
        <v>727975</v>
      </c>
      <c r="BW112" s="817"/>
      <c r="BX112" s="817"/>
      <c r="BY112" s="817"/>
      <c r="BZ112" s="817"/>
      <c r="CA112" s="817">
        <v>607233</v>
      </c>
      <c r="CB112" s="817"/>
      <c r="CC112" s="817"/>
      <c r="CD112" s="817"/>
      <c r="CE112" s="817"/>
      <c r="CF112" s="875">
        <v>21.1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125674</v>
      </c>
      <c r="AB113" s="919"/>
      <c r="AC113" s="919"/>
      <c r="AD113" s="919"/>
      <c r="AE113" s="920"/>
      <c r="AF113" s="921">
        <v>132002</v>
      </c>
      <c r="AG113" s="919"/>
      <c r="AH113" s="919"/>
      <c r="AI113" s="919"/>
      <c r="AJ113" s="920"/>
      <c r="AK113" s="921">
        <v>98098</v>
      </c>
      <c r="AL113" s="919"/>
      <c r="AM113" s="919"/>
      <c r="AN113" s="919"/>
      <c r="AO113" s="920"/>
      <c r="AP113" s="922">
        <v>3.4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189950</v>
      </c>
      <c r="BR113" s="817"/>
      <c r="BS113" s="817"/>
      <c r="BT113" s="817"/>
      <c r="BU113" s="817"/>
      <c r="BV113" s="817">
        <v>172203</v>
      </c>
      <c r="BW113" s="817"/>
      <c r="BX113" s="817"/>
      <c r="BY113" s="817"/>
      <c r="BZ113" s="817"/>
      <c r="CA113" s="817">
        <v>156278</v>
      </c>
      <c r="CB113" s="817"/>
      <c r="CC113" s="817"/>
      <c r="CD113" s="817"/>
      <c r="CE113" s="817"/>
      <c r="CF113" s="875">
        <v>5.4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17657</v>
      </c>
      <c r="AB114" s="780"/>
      <c r="AC114" s="780"/>
      <c r="AD114" s="780"/>
      <c r="AE114" s="781"/>
      <c r="AF114" s="782">
        <v>17233</v>
      </c>
      <c r="AG114" s="780"/>
      <c r="AH114" s="780"/>
      <c r="AI114" s="780"/>
      <c r="AJ114" s="781"/>
      <c r="AK114" s="782">
        <v>17487</v>
      </c>
      <c r="AL114" s="780"/>
      <c r="AM114" s="780"/>
      <c r="AN114" s="780"/>
      <c r="AO114" s="781"/>
      <c r="AP114" s="824">
        <v>0.6</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795315</v>
      </c>
      <c r="BR114" s="817"/>
      <c r="BS114" s="817"/>
      <c r="BT114" s="817"/>
      <c r="BU114" s="817"/>
      <c r="BV114" s="817">
        <v>751532</v>
      </c>
      <c r="BW114" s="817"/>
      <c r="BX114" s="817"/>
      <c r="BY114" s="817"/>
      <c r="BZ114" s="817"/>
      <c r="CA114" s="817">
        <v>779475</v>
      </c>
      <c r="CB114" s="817"/>
      <c r="CC114" s="817"/>
      <c r="CD114" s="817"/>
      <c r="CE114" s="817"/>
      <c r="CF114" s="875">
        <v>27.1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3367</v>
      </c>
      <c r="AB115" s="919"/>
      <c r="AC115" s="919"/>
      <c r="AD115" s="919"/>
      <c r="AE115" s="920"/>
      <c r="AF115" s="921">
        <v>21</v>
      </c>
      <c r="AG115" s="919"/>
      <c r="AH115" s="919"/>
      <c r="AI115" s="919"/>
      <c r="AJ115" s="920"/>
      <c r="AK115" s="921">
        <v>9188</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3300</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695650</v>
      </c>
      <c r="AB117" s="903"/>
      <c r="AC117" s="903"/>
      <c r="AD117" s="903"/>
      <c r="AE117" s="904"/>
      <c r="AF117" s="905">
        <v>715675</v>
      </c>
      <c r="AG117" s="903"/>
      <c r="AH117" s="903"/>
      <c r="AI117" s="903"/>
      <c r="AJ117" s="904"/>
      <c r="AK117" s="905">
        <v>681112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6408966</v>
      </c>
      <c r="BR119" s="845"/>
      <c r="BS119" s="845"/>
      <c r="BT119" s="845"/>
      <c r="BU119" s="845"/>
      <c r="BV119" s="845">
        <v>6482134</v>
      </c>
      <c r="BW119" s="845"/>
      <c r="BX119" s="845"/>
      <c r="BY119" s="845"/>
      <c r="BZ119" s="845"/>
      <c r="CA119" s="845">
        <v>6382570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v>89468</v>
      </c>
      <c r="DR119" s="764"/>
      <c r="DS119" s="764"/>
      <c r="DT119" s="764"/>
      <c r="DU119" s="765"/>
      <c r="DV119" s="848">
        <v>3.1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1942574</v>
      </c>
      <c r="BR120" s="842"/>
      <c r="BS120" s="842"/>
      <c r="BT120" s="842"/>
      <c r="BU120" s="842"/>
      <c r="BV120" s="842">
        <v>1797385</v>
      </c>
      <c r="BW120" s="842"/>
      <c r="BX120" s="842"/>
      <c r="BY120" s="842"/>
      <c r="BZ120" s="842"/>
      <c r="CA120" s="842">
        <v>1710499</v>
      </c>
      <c r="CB120" s="842"/>
      <c r="CC120" s="842"/>
      <c r="CD120" s="842"/>
      <c r="CE120" s="842"/>
      <c r="CF120" s="866">
        <v>59.4</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518917</v>
      </c>
      <c r="DH120" s="842"/>
      <c r="DI120" s="842"/>
      <c r="DJ120" s="842"/>
      <c r="DK120" s="842"/>
      <c r="DL120" s="842">
        <v>450393</v>
      </c>
      <c r="DM120" s="842"/>
      <c r="DN120" s="842"/>
      <c r="DO120" s="842"/>
      <c r="DP120" s="842"/>
      <c r="DQ120" s="842">
        <v>419573</v>
      </c>
      <c r="DR120" s="842"/>
      <c r="DS120" s="842"/>
      <c r="DT120" s="842"/>
      <c r="DU120" s="842"/>
      <c r="DV120" s="843">
        <v>14.6</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162303</v>
      </c>
      <c r="BR121" s="817"/>
      <c r="BS121" s="817"/>
      <c r="BT121" s="817"/>
      <c r="BU121" s="817"/>
      <c r="BV121" s="817">
        <v>159937</v>
      </c>
      <c r="BW121" s="817"/>
      <c r="BX121" s="817"/>
      <c r="BY121" s="817"/>
      <c r="BZ121" s="817"/>
      <c r="CA121" s="817">
        <v>242947</v>
      </c>
      <c r="CB121" s="817"/>
      <c r="CC121" s="817"/>
      <c r="CD121" s="817"/>
      <c r="CE121" s="817"/>
      <c r="CF121" s="875">
        <v>8.4</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188023</v>
      </c>
      <c r="DH121" s="817"/>
      <c r="DI121" s="817"/>
      <c r="DJ121" s="817"/>
      <c r="DK121" s="817"/>
      <c r="DL121" s="817">
        <v>243013</v>
      </c>
      <c r="DM121" s="817"/>
      <c r="DN121" s="817"/>
      <c r="DO121" s="817"/>
      <c r="DP121" s="817"/>
      <c r="DQ121" s="817">
        <v>159980</v>
      </c>
      <c r="DR121" s="817"/>
      <c r="DS121" s="817"/>
      <c r="DT121" s="817"/>
      <c r="DU121" s="817"/>
      <c r="DV121" s="794">
        <v>5.6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3673932</v>
      </c>
      <c r="BR122" s="845"/>
      <c r="BS122" s="845"/>
      <c r="BT122" s="845"/>
      <c r="BU122" s="845"/>
      <c r="BV122" s="845">
        <v>3733619</v>
      </c>
      <c r="BW122" s="845"/>
      <c r="BX122" s="845"/>
      <c r="BY122" s="845"/>
      <c r="BZ122" s="845"/>
      <c r="CA122" s="845">
        <v>3556787</v>
      </c>
      <c r="CB122" s="845"/>
      <c r="CC122" s="845"/>
      <c r="CD122" s="845"/>
      <c r="CE122" s="845"/>
      <c r="CF122" s="846">
        <v>123.5</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33120</v>
      </c>
      <c r="DH122" s="817"/>
      <c r="DI122" s="817"/>
      <c r="DJ122" s="817"/>
      <c r="DK122" s="817"/>
      <c r="DL122" s="817">
        <v>28432</v>
      </c>
      <c r="DM122" s="817"/>
      <c r="DN122" s="817"/>
      <c r="DO122" s="817"/>
      <c r="DP122" s="817"/>
      <c r="DQ122" s="817">
        <v>22979</v>
      </c>
      <c r="DR122" s="817"/>
      <c r="DS122" s="817"/>
      <c r="DT122" s="817"/>
      <c r="DU122" s="817"/>
      <c r="DV122" s="794">
        <v>0.8</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3300</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5778809</v>
      </c>
      <c r="BR123" s="833"/>
      <c r="BS123" s="833"/>
      <c r="BT123" s="833"/>
      <c r="BU123" s="833"/>
      <c r="BV123" s="833">
        <v>5690941</v>
      </c>
      <c r="BW123" s="833"/>
      <c r="BX123" s="833"/>
      <c r="BY123" s="833"/>
      <c r="BZ123" s="833"/>
      <c r="CA123" s="833">
        <v>5510233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6813</v>
      </c>
      <c r="DH123" s="780"/>
      <c r="DI123" s="780"/>
      <c r="DJ123" s="780"/>
      <c r="DK123" s="781"/>
      <c r="DL123" s="782">
        <v>6137</v>
      </c>
      <c r="DM123" s="780"/>
      <c r="DN123" s="780"/>
      <c r="DO123" s="780"/>
      <c r="DP123" s="781"/>
      <c r="DQ123" s="782">
        <v>4701</v>
      </c>
      <c r="DR123" s="780"/>
      <c r="DS123" s="780"/>
      <c r="DT123" s="780"/>
      <c r="DU123" s="781"/>
      <c r="DV123" s="824">
        <v>0.2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21.5</v>
      </c>
      <c r="BR124" s="831"/>
      <c r="BS124" s="831"/>
      <c r="BT124" s="831"/>
      <c r="BU124" s="831"/>
      <c r="BV124" s="831">
        <v>27.7</v>
      </c>
      <c r="BW124" s="831"/>
      <c r="BX124" s="831"/>
      <c r="BY124" s="831"/>
      <c r="BZ124" s="831"/>
      <c r="CA124" s="831">
        <v>30.2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v>9170</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67</v>
      </c>
      <c r="AB127" s="780"/>
      <c r="AC127" s="780"/>
      <c r="AD127" s="780"/>
      <c r="AE127" s="781"/>
      <c r="AF127" s="782">
        <v>21</v>
      </c>
      <c r="AG127" s="780"/>
      <c r="AH127" s="780"/>
      <c r="AI127" s="780"/>
      <c r="AJ127" s="781"/>
      <c r="AK127" s="782">
        <v>18</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31419</v>
      </c>
      <c r="AB128" s="801"/>
      <c r="AC128" s="801"/>
      <c r="AD128" s="801"/>
      <c r="AE128" s="802"/>
      <c r="AF128" s="803">
        <v>32382</v>
      </c>
      <c r="AG128" s="801"/>
      <c r="AH128" s="801"/>
      <c r="AI128" s="801"/>
      <c r="AJ128" s="802"/>
      <c r="AK128" s="803">
        <v>32375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3289764</v>
      </c>
      <c r="AB129" s="780"/>
      <c r="AC129" s="780"/>
      <c r="AD129" s="780"/>
      <c r="AE129" s="781"/>
      <c r="AF129" s="782">
        <v>3230248</v>
      </c>
      <c r="AG129" s="780"/>
      <c r="AH129" s="780"/>
      <c r="AI129" s="780"/>
      <c r="AJ129" s="781"/>
      <c r="AK129" s="782">
        <v>3273345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369180</v>
      </c>
      <c r="AB130" s="780"/>
      <c r="AC130" s="780"/>
      <c r="AD130" s="780"/>
      <c r="AE130" s="781"/>
      <c r="AF130" s="782">
        <v>373987</v>
      </c>
      <c r="AG130" s="780"/>
      <c r="AH130" s="780"/>
      <c r="AI130" s="780"/>
      <c r="AJ130" s="781"/>
      <c r="AK130" s="782">
        <v>393674</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2920584</v>
      </c>
      <c r="AB131" s="764"/>
      <c r="AC131" s="764"/>
      <c r="AD131" s="764"/>
      <c r="AE131" s="765"/>
      <c r="AF131" s="766">
        <v>2856261</v>
      </c>
      <c r="AG131" s="764"/>
      <c r="AH131" s="764"/>
      <c r="AI131" s="764"/>
      <c r="AJ131" s="765"/>
      <c r="AK131" s="766">
        <v>2879671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10.10246581</v>
      </c>
      <c r="AB132" s="745"/>
      <c r="AC132" s="745"/>
      <c r="AD132" s="745"/>
      <c r="AE132" s="746"/>
      <c r="AF132" s="747">
        <v>10.829052389999999</v>
      </c>
      <c r="AG132" s="745"/>
      <c r="AH132" s="745"/>
      <c r="AI132" s="745"/>
      <c r="AJ132" s="746"/>
      <c r="AK132" s="747">
        <v>8.8573659980000006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v>
      </c>
      <c r="AB133" s="724"/>
      <c r="AC133" s="724"/>
      <c r="AD133" s="724"/>
      <c r="AE133" s="725"/>
      <c r="AF133" s="723">
        <v>10.7</v>
      </c>
      <c r="AG133" s="724"/>
      <c r="AH133" s="724"/>
      <c r="AI133" s="724"/>
      <c r="AJ133" s="725"/>
      <c r="AK133" s="723">
        <v>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gC7ADbNjgCx0zgi0+mQ90Ywf6xtnG75FRB2Zj9jOtdN6I832dydHAjp2FpARaO2LG2EjBEAHW7X56EMM6FN1g==" saltValue="mWFrp6x8iKK8vALR9znE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GuOu7qw03SG8AhLTFH9gNBFdqrLYEao2ydIwYDpa4FmZgcpOvXFHaQQAzQOmDnQ9CLkFQ3SvZ6rhVqh2F/kdg==" saltValue="N/5lssnZuh6IJZNWpMay5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ML+8QN3Z1wrwYe0ot0qlRCVSAlz5HSRjxoE+ObrJZ2ZxzfeITqgxRrBdD/qgaxN49I95aSwSp1IKjXLCqwPw==" saltValue="XTe59JLKLG2kAeEbLCj8cw=="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959581</v>
      </c>
      <c r="AP9" s="281">
        <v>199207</v>
      </c>
      <c r="AQ9" s="282">
        <v>143042</v>
      </c>
      <c r="AR9" s="283">
        <v>39.299999999999997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5256</v>
      </c>
      <c r="AP10" s="284">
        <v>1091</v>
      </c>
      <c r="AQ10" s="285">
        <v>17233</v>
      </c>
      <c r="AR10" s="286">
        <v>-93.7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8626</v>
      </c>
      <c r="AP11" s="284">
        <v>1791</v>
      </c>
      <c r="AQ11" s="285">
        <v>1297</v>
      </c>
      <c r="AR11" s="286">
        <v>38.1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88546</v>
      </c>
      <c r="AP13" s="284">
        <v>18382</v>
      </c>
      <c r="AQ13" s="285">
        <v>5542</v>
      </c>
      <c r="AR13" s="286">
        <v>231.7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11590</v>
      </c>
      <c r="AP14" s="284">
        <v>2406</v>
      </c>
      <c r="AQ14" s="285">
        <v>2886</v>
      </c>
      <c r="AR14" s="286">
        <v>-16.600000000000001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-51783</v>
      </c>
      <c r="AP15" s="284">
        <v>-10750</v>
      </c>
      <c r="AQ15" s="285">
        <v>-8856</v>
      </c>
      <c r="AR15" s="286">
        <v>21.4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1021816</v>
      </c>
      <c r="AP16" s="284">
        <v>212127</v>
      </c>
      <c r="AQ16" s="285">
        <v>161143</v>
      </c>
      <c r="AR16" s="286">
        <v>31.6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22.42</v>
      </c>
      <c r="AP21" s="298">
        <v>14.02</v>
      </c>
      <c r="AQ21" s="299">
        <v>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95.9</v>
      </c>
      <c r="AP22" s="303">
        <v>96.2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556339</v>
      </c>
      <c r="AP32" s="312">
        <v>115495</v>
      </c>
      <c r="AQ32" s="313">
        <v>81691</v>
      </c>
      <c r="AR32" s="314">
        <v>41.4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98098</v>
      </c>
      <c r="AP35" s="312">
        <v>20365</v>
      </c>
      <c r="AQ35" s="313">
        <v>27672</v>
      </c>
      <c r="AR35" s="314">
        <v>-26.4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17487</v>
      </c>
      <c r="AP36" s="312">
        <v>3630</v>
      </c>
      <c r="AQ36" s="313">
        <v>4845</v>
      </c>
      <c r="AR36" s="314">
        <v>-25.1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9188</v>
      </c>
      <c r="AP37" s="312">
        <v>1907</v>
      </c>
      <c r="AQ37" s="313">
        <v>448</v>
      </c>
      <c r="AR37" s="314">
        <v>325.7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-32375</v>
      </c>
      <c r="AP39" s="312">
        <v>-6721</v>
      </c>
      <c r="AQ39" s="313">
        <v>-1961</v>
      </c>
      <c r="AR39" s="314">
        <v>242.7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-393674</v>
      </c>
      <c r="AP40" s="312">
        <v>-81726</v>
      </c>
      <c r="AQ40" s="313">
        <v>-75713</v>
      </c>
      <c r="AR40" s="314">
        <v>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255063</v>
      </c>
      <c r="AP41" s="312">
        <v>52951</v>
      </c>
      <c r="AQ41" s="313">
        <v>36985</v>
      </c>
      <c r="AR41" s="314">
        <v>43.2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738451</v>
      </c>
      <c r="AN51" s="334">
        <v>140097</v>
      </c>
      <c r="AO51" s="335">
        <v>15.6</v>
      </c>
      <c r="AP51" s="336">
        <v>126262</v>
      </c>
      <c r="AQ51" s="337">
        <v>10</v>
      </c>
      <c r="AR51" s="338">
        <v>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396392</v>
      </c>
      <c r="AN52" s="342">
        <v>75202</v>
      </c>
      <c r="AO52" s="343">
        <v>-10.8</v>
      </c>
      <c r="AP52" s="344">
        <v>56769</v>
      </c>
      <c r="AQ52" s="345">
        <v>2.1</v>
      </c>
      <c r="AR52" s="346">
        <v>-12.9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855294</v>
      </c>
      <c r="AN53" s="334">
        <v>167344</v>
      </c>
      <c r="AO53" s="335">
        <v>19.399999999999999</v>
      </c>
      <c r="AP53" s="336">
        <v>126525</v>
      </c>
      <c r="AQ53" s="337">
        <v>0.2</v>
      </c>
      <c r="AR53" s="338">
        <v>19.2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355221</v>
      </c>
      <c r="AN54" s="342">
        <v>69501</v>
      </c>
      <c r="AO54" s="343">
        <v>-7.6</v>
      </c>
      <c r="AP54" s="344">
        <v>67052</v>
      </c>
      <c r="AQ54" s="345">
        <v>18.100000000000001</v>
      </c>
      <c r="AR54" s="346">
        <v>-25.7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899518</v>
      </c>
      <c r="AN55" s="334">
        <v>181611</v>
      </c>
      <c r="AO55" s="335">
        <v>8.5</v>
      </c>
      <c r="AP55" s="336">
        <v>122054</v>
      </c>
      <c r="AQ55" s="337">
        <v>-3.5</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481112</v>
      </c>
      <c r="AN56" s="342">
        <v>97135</v>
      </c>
      <c r="AO56" s="343">
        <v>39.799999999999997</v>
      </c>
      <c r="AP56" s="344">
        <v>68298</v>
      </c>
      <c r="AQ56" s="345">
        <v>1.9</v>
      </c>
      <c r="AR56" s="346">
        <v>37.9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1554516</v>
      </c>
      <c r="AN57" s="334">
        <v>318548</v>
      </c>
      <c r="AO57" s="335">
        <v>75.400000000000006</v>
      </c>
      <c r="AP57" s="336">
        <v>111644</v>
      </c>
      <c r="AQ57" s="337">
        <v>-8.5</v>
      </c>
      <c r="AR57" s="338">
        <v>83.9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1085230</v>
      </c>
      <c r="AN58" s="342">
        <v>222383</v>
      </c>
      <c r="AO58" s="343">
        <v>128.9</v>
      </c>
      <c r="AP58" s="344">
        <v>66606</v>
      </c>
      <c r="AQ58" s="345">
        <v>-2.5</v>
      </c>
      <c r="AR58" s="346">
        <v>131.4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1073710</v>
      </c>
      <c r="AN59" s="334">
        <v>222900</v>
      </c>
      <c r="AO59" s="335">
        <v>-30</v>
      </c>
      <c r="AP59" s="336">
        <v>127917</v>
      </c>
      <c r="AQ59" s="337">
        <v>14.6</v>
      </c>
      <c r="AR59" s="338">
        <v>-44.6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422586</v>
      </c>
      <c r="AN60" s="342">
        <v>87728</v>
      </c>
      <c r="AO60" s="343">
        <v>-60.6</v>
      </c>
      <c r="AP60" s="344">
        <v>69746</v>
      </c>
      <c r="AQ60" s="345">
        <v>4.7</v>
      </c>
      <c r="AR60" s="346">
        <v>-65.3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1024298</v>
      </c>
      <c r="AN61" s="349">
        <v>206100</v>
      </c>
      <c r="AO61" s="350">
        <v>17.8</v>
      </c>
      <c r="AP61" s="351">
        <v>122880</v>
      </c>
      <c r="AQ61" s="352">
        <v>2.6</v>
      </c>
      <c r="AR61" s="338">
        <v>15.2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548108</v>
      </c>
      <c r="AN62" s="342">
        <v>110390</v>
      </c>
      <c r="AO62" s="343">
        <v>17.899999999999999</v>
      </c>
      <c r="AP62" s="344">
        <v>65694</v>
      </c>
      <c r="AQ62" s="345">
        <v>4.9000000000000004</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i1BcnvkKx47D9EqqpQo6oE9T6ByT885kJgWYO2W+vIDdNjivEkHoPeV8TlzugglOQ79OPdiG9rlzH9KPusLdw==" saltValue="P4SNeGCDaU+IcFgs6kii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Fi7p4o9n+MwIOd0TRKi2cNOZoAGLLj0DrGYGSJU3sSkvibW2mqJO4SWSjCavKHtd1JBdQw9B8Le3nwwm2Aku8g==" saltValue="HiLFL3nGCJjF83t2z+tbl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tvrMT1yU3ExtHrYQ+gV35pNuBzuuivaPJe+IgaDqe5Sq2rSepxlbu6Tztq92Jero63vrezEC3wQNzIX7J7Q7EA==" saltValue="TgxwXXm/b/bn1EQwKiZc6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7"/>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33.840000000000003</v>
      </c>
      <c r="G47" s="12">
        <v>30.97</v>
      </c>
      <c r="H47" s="12">
        <v>31.32</v>
      </c>
      <c r="I47" s="12">
        <v>26.42</v>
      </c>
      <c r="J47" s="13">
        <v>15.05</v>
      </c>
    </row>
    <row r="48" spans="2:10" ht="57.75" customHeight="1" x14ac:dyDescent="0.15">
      <c r="B48" s="14"/>
      <c r="C48" s="1141" t="s">
        <v>4</v>
      </c>
      <c r="D48" s="1141"/>
      <c r="E48" s="1142"/>
      <c r="F48" s="15">
        <v>5.01</v>
      </c>
      <c r="G48" s="16">
        <v>5.09</v>
      </c>
      <c r="H48" s="16">
        <v>4.8099999999999996</v>
      </c>
      <c r="I48" s="16">
        <v>5.15</v>
      </c>
      <c r="J48" s="17">
        <v>8.33</v>
      </c>
    </row>
    <row r="49" spans="2:10" ht="57.75" customHeight="1" thickBot="1" x14ac:dyDescent="0.2">
      <c r="B49" s="18"/>
      <c r="C49" s="1143" t="s">
        <v>5</v>
      </c>
      <c r="D49" s="1143"/>
      <c r="E49" s="1144"/>
      <c r="F49" s="19" t="s">
        <v>532</v>
      </c>
      <c r="G49" s="20" t="s">
        <v>533</v>
      </c>
      <c r="H49" s="20">
        <v>2.29</v>
      </c>
      <c r="I49" s="20" t="s">
        <v>534</v>
      </c>
      <c r="J49" s="21" t="s">
        <v>535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sheetData>
  <sheetProtection algorithmName="SHA-512" hashValue="d/S5McHFcQvKpSGKXfrspJtjnwAtm8L0J1aOBwc2mrl6ETJSaJ9szZtzujB7QnukrUERl+qBWQafKoipimIchA==" saltValue="LHbOIivwAmdyr2HoZ4xa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5</v>
      </c>
      <c r="G34" s="33">
        <v>5.08</v>
      </c>
      <c r="H34" s="33">
        <v>4.8099999999999996</v>
      </c>
      <c r="I34" s="33">
        <v>5.15</v>
      </c>
      <c r="J34" s="34">
        <v>8.32</v>
      </c>
      <c r="K34" s="22"/>
      <c r="L34" s="22"/>
      <c r="M34" s="22"/>
      <c r="N34" s="22"/>
      <c r="O34" s="22"/>
      <c r="P34" s="22"/>
    </row>
    <row r="35" spans="1:16" ht="39" customHeight="1" x14ac:dyDescent="0.15">
      <c r="A35" s="22"/>
      <c r="B35" s="35"/>
      <c r="C35" s="1145" t="s">
        <v>537</v>
      </c>
      <c r="D35" s="1146"/>
      <c r="E35" s="1147"/>
      <c r="F35" s="36">
        <v>1.42</v>
      </c>
      <c r="G35" s="37">
        <v>1.88</v>
      </c>
      <c r="H35" s="37">
        <v>1.63</v>
      </c>
      <c r="I35" s="37">
        <v>2.29</v>
      </c>
      <c r="J35" s="38">
        <v>3</v>
      </c>
      <c r="K35" s="22"/>
      <c r="L35" s="22"/>
      <c r="M35" s="22"/>
      <c r="N35" s="22"/>
      <c r="O35" s="22"/>
      <c r="P35" s="22"/>
    </row>
    <row r="36" spans="1:16" ht="39" customHeight="1" x14ac:dyDescent="0.15">
      <c r="A36" s="22"/>
      <c r="B36" s="35"/>
      <c r="C36" s="1145" t="s">
        <v>538</v>
      </c>
      <c r="D36" s="1146"/>
      <c r="E36" s="1147"/>
      <c r="F36" s="36">
        <v>2.92</v>
      </c>
      <c r="G36" s="37">
        <v>2.9</v>
      </c>
      <c r="H36" s="37">
        <v>2.67</v>
      </c>
      <c r="I36" s="37">
        <v>2.74</v>
      </c>
      <c r="J36" s="38">
        <v>2.61</v>
      </c>
      <c r="K36" s="22"/>
      <c r="L36" s="22"/>
      <c r="M36" s="22"/>
      <c r="N36" s="22"/>
      <c r="O36" s="22"/>
      <c r="P36" s="22"/>
    </row>
    <row r="37" spans="1:16" ht="39" customHeight="1" x14ac:dyDescent="0.15">
      <c r="A37" s="22"/>
      <c r="B37" s="35"/>
      <c r="C37" s="1145" t="s">
        <v>539</v>
      </c>
      <c r="D37" s="1146"/>
      <c r="E37" s="1147"/>
      <c r="F37" s="36">
        <v>2.0699999999999998</v>
      </c>
      <c r="G37" s="37">
        <v>1.66</v>
      </c>
      <c r="H37" s="37">
        <v>1.18</v>
      </c>
      <c r="I37" s="37">
        <v>1.61</v>
      </c>
      <c r="J37" s="38">
        <v>1.19</v>
      </c>
      <c r="K37" s="22"/>
      <c r="L37" s="22"/>
      <c r="M37" s="22"/>
      <c r="N37" s="22"/>
      <c r="O37" s="22"/>
      <c r="P37" s="22"/>
    </row>
    <row r="38" spans="1:16" ht="39" customHeight="1" x14ac:dyDescent="0.15">
      <c r="A38" s="22"/>
      <c r="B38" s="35"/>
      <c r="C38" s="1145" t="s">
        <v>540</v>
      </c>
      <c r="D38" s="1146"/>
      <c r="E38" s="1147"/>
      <c r="F38" s="36">
        <v>0.19</v>
      </c>
      <c r="G38" s="37">
        <v>0.26</v>
      </c>
      <c r="H38" s="37">
        <v>0.65</v>
      </c>
      <c r="I38" s="37">
        <v>0.13</v>
      </c>
      <c r="J38" s="38">
        <v>1.1499999999999999</v>
      </c>
      <c r="K38" s="22"/>
      <c r="L38" s="22"/>
      <c r="M38" s="22"/>
      <c r="N38" s="22"/>
      <c r="O38" s="22"/>
      <c r="P38" s="22"/>
    </row>
    <row r="39" spans="1:16" ht="39" customHeight="1" x14ac:dyDescent="0.15">
      <c r="A39" s="22"/>
      <c r="B39" s="35"/>
      <c r="C39" s="1145" t="s">
        <v>541</v>
      </c>
      <c r="D39" s="1146"/>
      <c r="E39" s="1147"/>
      <c r="F39" s="36" t="s">
        <v>542</v>
      </c>
      <c r="G39" s="37" t="s">
        <v>543</v>
      </c>
      <c r="H39" s="37">
        <v>0.33</v>
      </c>
      <c r="I39" s="37">
        <v>0.78</v>
      </c>
      <c r="J39" s="38">
        <v>1.1399999999999999</v>
      </c>
      <c r="K39" s="22"/>
      <c r="L39" s="22"/>
      <c r="M39" s="22"/>
      <c r="N39" s="22"/>
      <c r="O39" s="22"/>
      <c r="P39" s="22"/>
    </row>
    <row r="40" spans="1:16" ht="39" customHeight="1" x14ac:dyDescent="0.15">
      <c r="A40" s="22"/>
      <c r="B40" s="35"/>
      <c r="C40" s="1145" t="s">
        <v>544</v>
      </c>
      <c r="D40" s="1146"/>
      <c r="E40" s="1147"/>
      <c r="F40" s="36">
        <v>0.38</v>
      </c>
      <c r="G40" s="37">
        <v>0.64</v>
      </c>
      <c r="H40" s="37">
        <v>0.19</v>
      </c>
      <c r="I40" s="37">
        <v>0.5</v>
      </c>
      <c r="J40" s="38">
        <v>0.81</v>
      </c>
      <c r="K40" s="22"/>
      <c r="L40" s="22"/>
      <c r="M40" s="22"/>
      <c r="N40" s="22"/>
      <c r="O40" s="22"/>
      <c r="P40" s="22"/>
    </row>
    <row r="41" spans="1:16" ht="39" customHeight="1" x14ac:dyDescent="0.15">
      <c r="A41" s="22"/>
      <c r="B41" s="35"/>
      <c r="C41" s="1145" t="s">
        <v>545</v>
      </c>
      <c r="D41" s="1146"/>
      <c r="E41" s="1147"/>
      <c r="F41" s="36">
        <v>0.02</v>
      </c>
      <c r="G41" s="37">
        <v>0.02</v>
      </c>
      <c r="H41" s="37">
        <v>0.02</v>
      </c>
      <c r="I41" s="37">
        <v>0.02</v>
      </c>
      <c r="J41" s="38">
        <v>0.02</v>
      </c>
      <c r="K41" s="22"/>
      <c r="L41" s="22"/>
      <c r="M41" s="22"/>
      <c r="N41" s="22"/>
      <c r="O41" s="22"/>
      <c r="P41" s="22"/>
    </row>
    <row r="42" spans="1:16" ht="39" customHeight="1" x14ac:dyDescent="0.15">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547</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DEHedn+oOkv93zCX6ZY36TKdRpYf1/byLFHygFHQmh0WxxJq5PUTWQ0MRxNE2IBBkdgf+r+kOkKGcQZgvswYQ==" saltValue="uFQQeMcP8OPzPvpbKyT8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495</v>
      </c>
      <c r="L45" s="60">
        <v>502</v>
      </c>
      <c r="M45" s="60">
        <v>549</v>
      </c>
      <c r="N45" s="60">
        <v>566</v>
      </c>
      <c r="O45" s="61">
        <v>556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193</v>
      </c>
      <c r="L48" s="64">
        <v>170</v>
      </c>
      <c r="M48" s="64">
        <v>126</v>
      </c>
      <c r="N48" s="64">
        <v>132</v>
      </c>
      <c r="O48" s="65">
        <v>98</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7</v>
      </c>
      <c r="M49" s="64">
        <v>18</v>
      </c>
      <c r="N49" s="64">
        <v>17</v>
      </c>
      <c r="O49" s="65">
        <v>17</v>
      </c>
      <c r="P49" s="48"/>
      <c r="Q49" s="48"/>
      <c r="R49" s="48"/>
      <c r="S49" s="48"/>
      <c r="T49" s="48"/>
      <c r="U49" s="48"/>
    </row>
    <row r="50" spans="1:21" ht="30.75" customHeight="1" x14ac:dyDescent="0.15">
      <c r="A50" s="48"/>
      <c r="B50" s="1178"/>
      <c r="C50" s="1179"/>
      <c r="D50" s="62"/>
      <c r="E50" s="1155" t="s">
        <v>15</v>
      </c>
      <c r="F50" s="1155"/>
      <c r="G50" s="1155"/>
      <c r="H50" s="1155"/>
      <c r="I50" s="1155"/>
      <c r="J50" s="1156"/>
      <c r="K50" s="63">
        <v>3</v>
      </c>
      <c r="L50" s="64">
        <v>3</v>
      </c>
      <c r="M50" s="64">
        <v>3</v>
      </c>
      <c r="N50" s="64">
        <v>0</v>
      </c>
      <c r="O50" s="65">
        <v>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384</v>
      </c>
      <c r="L52" s="64">
        <v>371</v>
      </c>
      <c r="M52" s="64">
        <v>400</v>
      </c>
      <c r="N52" s="64">
        <v>406</v>
      </c>
      <c r="O52" s="65">
        <v>425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307</v>
      </c>
      <c r="L53" s="69">
        <v>311</v>
      </c>
      <c r="M53" s="69">
        <v>296</v>
      </c>
      <c r="N53" s="69">
        <v>309</v>
      </c>
      <c r="O53" s="70">
        <v>255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lDF8buTn/ZYayW1NDcT1jSyUtieuJHz5VhWHu8QGXfUNWDf+UEa9RAZYK6DnhuCpMy/UwWlHdYngCbgHQ+YVw==" saltValue="jI8Y9c9mAQG/wyDjnjX2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4933</v>
      </c>
      <c r="J41" s="356">
        <v>4842</v>
      </c>
      <c r="K41" s="356">
        <v>4674</v>
      </c>
      <c r="L41" s="356">
        <v>4830</v>
      </c>
      <c r="M41" s="357">
        <v>4750</v>
      </c>
    </row>
    <row r="42" spans="2:13" ht="27.75" customHeight="1" x14ac:dyDescent="0.15">
      <c r="B42" s="1186"/>
      <c r="C42" s="1187"/>
      <c r="D42" s="106"/>
      <c r="E42" s="1190" t="s">
        <v>32</v>
      </c>
      <c r="F42" s="1190"/>
      <c r="G42" s="1190"/>
      <c r="H42" s="1191"/>
      <c r="I42" s="358">
        <v>7</v>
      </c>
      <c r="J42" s="359">
        <v>3</v>
      </c>
      <c r="K42" s="359">
        <v>3</v>
      </c>
      <c r="L42" s="359" t="s">
        <v>489</v>
      </c>
      <c r="M42" s="360">
        <v>89</v>
      </c>
    </row>
    <row r="43" spans="2:13" ht="27.75" customHeight="1" x14ac:dyDescent="0.15">
      <c r="B43" s="1186"/>
      <c r="C43" s="1187"/>
      <c r="D43" s="106"/>
      <c r="E43" s="1190" t="s">
        <v>33</v>
      </c>
      <c r="F43" s="1190"/>
      <c r="G43" s="1190"/>
      <c r="H43" s="1191"/>
      <c r="I43" s="358">
        <v>999</v>
      </c>
      <c r="J43" s="359">
        <v>886</v>
      </c>
      <c r="K43" s="359">
        <v>747</v>
      </c>
      <c r="L43" s="359">
        <v>728</v>
      </c>
      <c r="M43" s="360">
        <v>607</v>
      </c>
    </row>
    <row r="44" spans="2:13" ht="27.75" customHeight="1" x14ac:dyDescent="0.15">
      <c r="B44" s="1186"/>
      <c r="C44" s="1187"/>
      <c r="D44" s="106"/>
      <c r="E44" s="1190" t="s">
        <v>34</v>
      </c>
      <c r="F44" s="1190"/>
      <c r="G44" s="1190"/>
      <c r="H44" s="1191"/>
      <c r="I44" s="358">
        <v>87</v>
      </c>
      <c r="J44" s="359">
        <v>204</v>
      </c>
      <c r="K44" s="359">
        <v>190</v>
      </c>
      <c r="L44" s="359">
        <v>172</v>
      </c>
      <c r="M44" s="360">
        <v>156</v>
      </c>
    </row>
    <row r="45" spans="2:13" ht="27.75" customHeight="1" x14ac:dyDescent="0.15">
      <c r="B45" s="1186"/>
      <c r="C45" s="1187"/>
      <c r="D45" s="106"/>
      <c r="E45" s="1190" t="s">
        <v>35</v>
      </c>
      <c r="F45" s="1190"/>
      <c r="G45" s="1190"/>
      <c r="H45" s="1191"/>
      <c r="I45" s="358">
        <v>858</v>
      </c>
      <c r="J45" s="359">
        <v>844</v>
      </c>
      <c r="K45" s="359">
        <v>795</v>
      </c>
      <c r="L45" s="359">
        <v>752</v>
      </c>
      <c r="M45" s="360">
        <v>779</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1517</v>
      </c>
      <c r="J50" s="359">
        <v>1592</v>
      </c>
      <c r="K50" s="359">
        <v>1943</v>
      </c>
      <c r="L50" s="359">
        <v>1797</v>
      </c>
      <c r="M50" s="360">
        <v>1710</v>
      </c>
    </row>
    <row r="51" spans="2:13" ht="27.75" customHeight="1" x14ac:dyDescent="0.15">
      <c r="B51" s="1186"/>
      <c r="C51" s="1187"/>
      <c r="D51" s="106"/>
      <c r="E51" s="1190" t="s">
        <v>42</v>
      </c>
      <c r="F51" s="1190"/>
      <c r="G51" s="1190"/>
      <c r="H51" s="1191"/>
      <c r="I51" s="358">
        <v>194</v>
      </c>
      <c r="J51" s="359">
        <v>168</v>
      </c>
      <c r="K51" s="359">
        <v>162</v>
      </c>
      <c r="L51" s="359">
        <v>160</v>
      </c>
      <c r="M51" s="360">
        <v>243</v>
      </c>
    </row>
    <row r="52" spans="2:13" ht="27.75" customHeight="1" x14ac:dyDescent="0.15">
      <c r="B52" s="1188"/>
      <c r="C52" s="1189"/>
      <c r="D52" s="106"/>
      <c r="E52" s="1190" t="s">
        <v>43</v>
      </c>
      <c r="F52" s="1190"/>
      <c r="G52" s="1190"/>
      <c r="H52" s="1191"/>
      <c r="I52" s="358">
        <v>3792</v>
      </c>
      <c r="J52" s="359">
        <v>3783</v>
      </c>
      <c r="K52" s="359">
        <v>3674</v>
      </c>
      <c r="L52" s="359">
        <v>3734</v>
      </c>
      <c r="M52" s="360">
        <v>3557</v>
      </c>
    </row>
    <row r="53" spans="2:13" ht="27.75" customHeight="1" thickBot="1" x14ac:dyDescent="0.2">
      <c r="B53" s="1192" t="s">
        <v>19</v>
      </c>
      <c r="C53" s="1193"/>
      <c r="D53" s="110"/>
      <c r="E53" s="1194" t="s">
        <v>44</v>
      </c>
      <c r="F53" s="1194"/>
      <c r="G53" s="1194"/>
      <c r="H53" s="1195"/>
      <c r="I53" s="361">
        <v>1381</v>
      </c>
      <c r="J53" s="362">
        <v>1236</v>
      </c>
      <c r="K53" s="362">
        <v>630</v>
      </c>
      <c r="L53" s="362">
        <v>791</v>
      </c>
      <c r="M53" s="363">
        <v>872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vW0N+7Qpe9uk7YwN9mF7UkhQAeYSgsZs89x6ArdkvTJpvViabnjxq4MDm0Gwm052J3Cm47CYw1XpkV2pwXE+w==" saltValue="sFFbyBaRh5BUiyaTFZY5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1030</v>
      </c>
      <c r="G55" s="122">
        <v>854</v>
      </c>
      <c r="H55" s="123">
        <v>493</v>
      </c>
    </row>
    <row r="56" spans="2:8" ht="52.5" customHeight="1" x14ac:dyDescent="0.15">
      <c r="B56" s="124"/>
      <c r="C56" s="1213" t="s">
        <v>47</v>
      </c>
      <c r="D56" s="1213"/>
      <c r="E56" s="1214"/>
      <c r="F56" s="125">
        <v>82</v>
      </c>
      <c r="G56" s="125">
        <v>67</v>
      </c>
      <c r="H56" s="126">
        <v>65</v>
      </c>
    </row>
    <row r="57" spans="2:8" ht="53.25" customHeight="1" x14ac:dyDescent="0.15">
      <c r="B57" s="124"/>
      <c r="C57" s="1215" t="s">
        <v>48</v>
      </c>
      <c r="D57" s="1215"/>
      <c r="E57" s="1216"/>
      <c r="F57" s="127">
        <v>749</v>
      </c>
      <c r="G57" s="127">
        <v>790</v>
      </c>
      <c r="H57" s="128">
        <v>1036</v>
      </c>
    </row>
    <row r="58" spans="2:8" ht="45.75" customHeight="1" x14ac:dyDescent="0.15">
      <c r="B58" s="129"/>
      <c r="C58" s="1203" t="s">
        <v>556</v>
      </c>
      <c r="D58" s="1204"/>
      <c r="E58" s="1205"/>
      <c r="F58" s="130">
        <v>172</v>
      </c>
      <c r="G58" s="130">
        <v>259</v>
      </c>
      <c r="H58" s="131">
        <v>642</v>
      </c>
    </row>
    <row r="59" spans="2:8" ht="45.75" customHeight="1" x14ac:dyDescent="0.15">
      <c r="B59" s="129"/>
      <c r="C59" s="1203" t="s">
        <v>557</v>
      </c>
      <c r="D59" s="1204"/>
      <c r="E59" s="1205"/>
      <c r="F59" s="130">
        <v>353</v>
      </c>
      <c r="G59" s="130">
        <v>357</v>
      </c>
      <c r="H59" s="131">
        <v>294</v>
      </c>
    </row>
    <row r="60" spans="2:8" ht="45.75" customHeight="1" x14ac:dyDescent="0.15">
      <c r="B60" s="129"/>
      <c r="C60" s="1203" t="s">
        <v>558</v>
      </c>
      <c r="D60" s="1204"/>
      <c r="E60" s="1205"/>
      <c r="F60" s="130">
        <v>67</v>
      </c>
      <c r="G60" s="130">
        <v>57</v>
      </c>
      <c r="H60" s="131">
        <v>47</v>
      </c>
    </row>
    <row r="61" spans="2:8" ht="45.75" customHeight="1" x14ac:dyDescent="0.15">
      <c r="B61" s="129"/>
      <c r="C61" s="1203" t="s">
        <v>559</v>
      </c>
      <c r="D61" s="1204"/>
      <c r="E61" s="1205"/>
      <c r="F61" s="130">
        <v>33</v>
      </c>
      <c r="G61" s="130">
        <v>31</v>
      </c>
      <c r="H61" s="131">
        <v>29</v>
      </c>
    </row>
    <row r="62" spans="2:8" ht="45.75" customHeight="1" thickBot="1" x14ac:dyDescent="0.2">
      <c r="B62" s="132"/>
      <c r="C62" s="1206" t="s">
        <v>560</v>
      </c>
      <c r="D62" s="1207"/>
      <c r="E62" s="1208"/>
      <c r="F62" s="133">
        <v>15</v>
      </c>
      <c r="G62" s="133">
        <v>20</v>
      </c>
      <c r="H62" s="134">
        <v>17</v>
      </c>
    </row>
    <row r="63" spans="2:8" ht="52.5" customHeight="1" thickBot="1" x14ac:dyDescent="0.2">
      <c r="B63" s="135"/>
      <c r="C63" s="1209" t="s">
        <v>49</v>
      </c>
      <c r="D63" s="1209"/>
      <c r="E63" s="1210"/>
      <c r="F63" s="136">
        <v>1861</v>
      </c>
      <c r="G63" s="136">
        <v>1711</v>
      </c>
      <c r="H63" s="137">
        <v>1594</v>
      </c>
    </row>
    <row r="64" spans="2:8" x14ac:dyDescent="0.15"/>
  </sheetData>
  <sheetProtection algorithmName="SHA-512" hashValue="sNfXQSXIBgcLIlsnsnB2GGjZkqQrEnWXYZkNKUYPOJdg+xjgtoOsUAqCWfX4uCFC7UvCXq43BBPsLPErTbe37w==" saltValue="LvoV1q6pXu3BANfiBps2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140097</v>
      </c>
      <c r="E3" s="156"/>
      <c r="F3" s="157">
        <v>126262</v>
      </c>
      <c r="G3" s="158"/>
      <c r="H3" s="159"/>
    </row>
    <row r="4" spans="1:8" x14ac:dyDescent="0.15">
      <c r="A4" s="160"/>
      <c r="B4" s="161"/>
      <c r="C4" s="162"/>
      <c r="D4" s="163">
        <v>75202</v>
      </c>
      <c r="E4" s="164"/>
      <c r="F4" s="165">
        <v>56769</v>
      </c>
      <c r="G4" s="166"/>
      <c r="H4" s="167"/>
    </row>
    <row r="5" spans="1:8" x14ac:dyDescent="0.15">
      <c r="A5" s="148" t="s">
        <v>521</v>
      </c>
      <c r="B5" s="153"/>
      <c r="C5" s="154"/>
      <c r="D5" s="155">
        <v>167344</v>
      </c>
      <c r="E5" s="156"/>
      <c r="F5" s="157">
        <v>126525</v>
      </c>
      <c r="G5" s="158"/>
      <c r="H5" s="159"/>
    </row>
    <row r="6" spans="1:8" x14ac:dyDescent="0.15">
      <c r="A6" s="160"/>
      <c r="B6" s="161"/>
      <c r="C6" s="162"/>
      <c r="D6" s="163">
        <v>69501</v>
      </c>
      <c r="E6" s="164"/>
      <c r="F6" s="165">
        <v>67052</v>
      </c>
      <c r="G6" s="166"/>
      <c r="H6" s="167"/>
    </row>
    <row r="7" spans="1:8" x14ac:dyDescent="0.15">
      <c r="A7" s="148" t="s">
        <v>522</v>
      </c>
      <c r="B7" s="153"/>
      <c r="C7" s="154"/>
      <c r="D7" s="155">
        <v>181611</v>
      </c>
      <c r="E7" s="156"/>
      <c r="F7" s="157">
        <v>122054</v>
      </c>
      <c r="G7" s="158"/>
      <c r="H7" s="159"/>
    </row>
    <row r="8" spans="1:8" x14ac:dyDescent="0.15">
      <c r="A8" s="160"/>
      <c r="B8" s="161"/>
      <c r="C8" s="162"/>
      <c r="D8" s="163">
        <v>97135</v>
      </c>
      <c r="E8" s="164"/>
      <c r="F8" s="165">
        <v>68298</v>
      </c>
      <c r="G8" s="166"/>
      <c r="H8" s="167"/>
    </row>
    <row r="9" spans="1:8" x14ac:dyDescent="0.15">
      <c r="A9" s="148" t="s">
        <v>523</v>
      </c>
      <c r="B9" s="153"/>
      <c r="C9" s="154"/>
      <c r="D9" s="155">
        <v>318548</v>
      </c>
      <c r="E9" s="156"/>
      <c r="F9" s="157">
        <v>111644</v>
      </c>
      <c r="G9" s="158"/>
      <c r="H9" s="159"/>
    </row>
    <row r="10" spans="1:8" x14ac:dyDescent="0.15">
      <c r="A10" s="160"/>
      <c r="B10" s="161"/>
      <c r="C10" s="162"/>
      <c r="D10" s="163">
        <v>222383</v>
      </c>
      <c r="E10" s="164"/>
      <c r="F10" s="165">
        <v>66606</v>
      </c>
      <c r="G10" s="166"/>
      <c r="H10" s="167"/>
    </row>
    <row r="11" spans="1:8" x14ac:dyDescent="0.15">
      <c r="A11" s="148" t="s">
        <v>524</v>
      </c>
      <c r="B11" s="153"/>
      <c r="C11" s="154"/>
      <c r="D11" s="155">
        <v>222900</v>
      </c>
      <c r="E11" s="156"/>
      <c r="F11" s="157">
        <v>127917</v>
      </c>
      <c r="G11" s="158"/>
      <c r="H11" s="159"/>
    </row>
    <row r="12" spans="1:8" x14ac:dyDescent="0.15">
      <c r="A12" s="160"/>
      <c r="B12" s="161"/>
      <c r="C12" s="168"/>
      <c r="D12" s="163">
        <v>87728</v>
      </c>
      <c r="E12" s="164"/>
      <c r="F12" s="165">
        <v>69746</v>
      </c>
      <c r="G12" s="166"/>
      <c r="H12" s="167"/>
    </row>
    <row r="13" spans="1:8" x14ac:dyDescent="0.15">
      <c r="A13" s="148"/>
      <c r="B13" s="153"/>
      <c r="C13" s="169"/>
      <c r="D13" s="170">
        <v>206100</v>
      </c>
      <c r="E13" s="171"/>
      <c r="F13" s="172">
        <v>122880</v>
      </c>
      <c r="G13" s="173"/>
      <c r="H13" s="159"/>
    </row>
    <row r="14" spans="1:8" x14ac:dyDescent="0.15">
      <c r="A14" s="160"/>
      <c r="B14" s="161"/>
      <c r="C14" s="162"/>
      <c r="D14" s="163">
        <v>110390</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5.01</v>
      </c>
      <c r="C19" s="174">
        <f>ROUND(VALUE(SUBSTITUTE(実質収支比率等に係る経年分析!G$48,"▲","-")),2)</f>
        <v>5.09</v>
      </c>
      <c r="D19" s="174">
        <f>ROUND(VALUE(SUBSTITUTE(実質収支比率等に係る経年分析!H$48,"▲","-")),2)</f>
        <v>4.8099999999999996</v>
      </c>
      <c r="E19" s="174">
        <f>ROUND(VALUE(SUBSTITUTE(実質収支比率等に係る経年分析!I$48,"▲","-")),2)</f>
        <v>5.15</v>
      </c>
      <c r="F19" s="174">
        <f>ROUND(VALUE(SUBSTITUTE(実質収支比率等に係る経年分析!J$48,"▲","-")),2)</f>
        <v>8.33</v>
      </c>
    </row>
    <row r="20" spans="1:11" x14ac:dyDescent="0.15">
      <c r="A20" s="174" t="s">
        <v>53</v>
      </c>
      <c r="B20" s="174">
        <f>ROUND(VALUE(SUBSTITUTE(実質収支比率等に係る経年分析!F$47,"▲","-")),2)</f>
        <v>33.840000000000003</v>
      </c>
      <c r="C20" s="174">
        <f>ROUND(VALUE(SUBSTITUTE(実質収支比率等に係る経年分析!G$47,"▲","-")),2)</f>
        <v>30.97</v>
      </c>
      <c r="D20" s="174">
        <f>ROUND(VALUE(SUBSTITUTE(実質収支比率等に係る経年分析!H$47,"▲","-")),2)</f>
        <v>31.32</v>
      </c>
      <c r="E20" s="174">
        <f>ROUND(VALUE(SUBSTITUTE(実質収支比率等に係る経年分析!I$47,"▲","-")),2)</f>
        <v>26.42</v>
      </c>
      <c r="F20" s="174">
        <f>ROUND(VALUE(SUBSTITUTE(実質収支比率等に係る経年分析!J$47,"▲","-")),2)</f>
        <v>15.05</v>
      </c>
    </row>
    <row r="21" spans="1:11" x14ac:dyDescent="0.15">
      <c r="A21" s="174" t="s">
        <v>54</v>
      </c>
      <c r="B21" s="174">
        <f>IF(ISNUMBER(VALUE(SUBSTITUTE(実質収支比率等に係る経年分析!F$49,"▲","-"))),ROUND(VALUE(SUBSTITUTE(実質収支比率等に係る経年分析!F$49,"▲","-")),2),NA())</f>
        <v>-4</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2.29</v>
      </c>
      <c r="E21" s="174">
        <f>IF(ISNUMBER(VALUE(SUBSTITUTE(実質収支比率等に係る経年分析!I$49,"▲","-"))),ROUND(VALUE(SUBSTITUTE(実質収支比率等に係る経年分析!I$49,"▲","-")),2),NA())</f>
        <v>-5.22</v>
      </c>
      <c r="F21" s="174">
        <f>IF(ISNUMBER(VALUE(SUBSTITUTE(実質収支比率等に係る経年分析!J$49,"▲","-"))),ROUND(VALUE(SUBSTITUTE(実質収支比率等に係る経年分析!J$49,"▲","-")),2),NA())</f>
        <v>-7.78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0.81</v>
      </c>
    </row>
    <row r="31" spans="1:11" x14ac:dyDescent="0.15">
      <c r="A31" s="175" t="str">
        <f>IF(連結実質赤字比率に係る赤字・黒字の構成分析!C$39="",NA(),連結実質赤字比率に係る赤字・黒字の構成分析!C$39)</f>
        <v>国民健康保険特別会計</v>
      </c>
      <c r="B31" s="175">
        <f>IF(ROUND(VALUE(SUBSTITUTE(連結実質赤字比率に係る赤字・黒字の構成分析!F$39,"▲", "-")), 2) &lt; 0, ABS(ROUND(VALUE(SUBSTITUTE(連結実質赤字比率に係る赤字・黒字の構成分析!F$39,"▲", "-")), 2)), NA())</f>
        <v>0.79</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0.37</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1.1399999999999999</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15">
      <c r="A33" s="175" t="str">
        <f>IF(連結実質赤字比率に係る赤字・黒字の構成分析!C$37="",NA(),連結実質赤字比率に係る赤字・黒字の構成分析!C$37)</f>
        <v>ガス事業会計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2.0699999999999998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4.8099999999999996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384</v>
      </c>
      <c r="E42" s="176"/>
      <c r="F42" s="176"/>
      <c r="G42" s="176">
        <f>'実質公債費比率（分子）の構造'!L$52</f>
        <v>371</v>
      </c>
      <c r="H42" s="176"/>
      <c r="I42" s="176"/>
      <c r="J42" s="176">
        <f>'実質公債費比率（分子）の構造'!M$52</f>
        <v>400</v>
      </c>
      <c r="K42" s="176"/>
      <c r="L42" s="176"/>
      <c r="M42" s="176">
        <f>'実質公債費比率（分子）の構造'!N$52</f>
        <v>406</v>
      </c>
      <c r="N42" s="176"/>
      <c r="O42" s="176"/>
      <c r="P42" s="176">
        <f>'実質公債費比率（分子）の構造'!O$52</f>
        <v>425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0</v>
      </c>
      <c r="L44" s="176"/>
      <c r="M44" s="176"/>
      <c r="N44" s="176">
        <f>'実質公債費比率（分子）の構造'!O$50</f>
        <v>9</v>
      </c>
      <c r="O44" s="176"/>
      <c r="P44" s="176"/>
    </row>
    <row r="45" spans="1:16" x14ac:dyDescent="0.15">
      <c r="A45" s="176" t="s">
        <v>63</v>
      </c>
      <c r="B45" s="176">
        <f>'実質公債費比率（分子）の構造'!K$49</f>
        <v>0</v>
      </c>
      <c r="C45" s="176"/>
      <c r="D45" s="176"/>
      <c r="E45" s="176">
        <f>'実質公債費比率（分子）の構造'!L$49</f>
        <v>7</v>
      </c>
      <c r="F45" s="176"/>
      <c r="G45" s="176"/>
      <c r="H45" s="176">
        <f>'実質公債費比率（分子）の構造'!M$49</f>
        <v>18</v>
      </c>
      <c r="I45" s="176"/>
      <c r="J45" s="176"/>
      <c r="K45" s="176">
        <f>'実質公債費比率（分子）の構造'!N$49</f>
        <v>17</v>
      </c>
      <c r="L45" s="176"/>
      <c r="M45" s="176"/>
      <c r="N45" s="176">
        <f>'実質公債費比率（分子）の構造'!O$49</f>
        <v>17</v>
      </c>
      <c r="O45" s="176"/>
      <c r="P45" s="176"/>
    </row>
    <row r="46" spans="1:16" x14ac:dyDescent="0.15">
      <c r="A46" s="176" t="s">
        <v>64</v>
      </c>
      <c r="B46" s="176">
        <f>'実質公債費比率（分子）の構造'!K$48</f>
        <v>193</v>
      </c>
      <c r="C46" s="176"/>
      <c r="D46" s="176"/>
      <c r="E46" s="176">
        <f>'実質公債費比率（分子）の構造'!L$48</f>
        <v>170</v>
      </c>
      <c r="F46" s="176"/>
      <c r="G46" s="176"/>
      <c r="H46" s="176">
        <f>'実質公債費比率（分子）の構造'!M$48</f>
        <v>126</v>
      </c>
      <c r="I46" s="176"/>
      <c r="J46" s="176"/>
      <c r="K46" s="176">
        <f>'実質公債費比率（分子）の構造'!N$48</f>
        <v>132</v>
      </c>
      <c r="L46" s="176"/>
      <c r="M46" s="176"/>
      <c r="N46" s="176">
        <f>'実質公債費比率（分子）の構造'!O$48</f>
        <v>98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495</v>
      </c>
      <c r="C49" s="176"/>
      <c r="D49" s="176"/>
      <c r="E49" s="176">
        <f>'実質公債費比率（分子）の構造'!L$45</f>
        <v>502</v>
      </c>
      <c r="F49" s="176"/>
      <c r="G49" s="176"/>
      <c r="H49" s="176">
        <f>'実質公債費比率（分子）の構造'!M$45</f>
        <v>549</v>
      </c>
      <c r="I49" s="176"/>
      <c r="J49" s="176"/>
      <c r="K49" s="176">
        <f>'実質公債費比率（分子）の構造'!N$45</f>
        <v>566</v>
      </c>
      <c r="L49" s="176"/>
      <c r="M49" s="176"/>
      <c r="N49" s="176">
        <f>'実質公債費比率（分子）の構造'!O$45</f>
        <v>556</v>
      </c>
      <c r="O49" s="176"/>
      <c r="P49" s="176"/>
    </row>
    <row r="50" spans="1:16" x14ac:dyDescent="0.15">
      <c r="A50" s="176" t="s">
        <v>67</v>
      </c>
      <c r="B50" s="176" t="e">
        <f>NA()</f>
        <v>#N/A</v>
      </c>
      <c r="C50" s="176">
        <f>IF(ISNUMBER('実質公債費比率（分子）の構造'!K$53),'実質公債費比率（分子）の構造'!K$53,NA())</f>
        <v>307</v>
      </c>
      <c r="D50" s="176" t="e">
        <f>NA()</f>
        <v>#N/A</v>
      </c>
      <c r="E50" s="176" t="e">
        <f>NA()</f>
        <v>#N/A</v>
      </c>
      <c r="F50" s="176">
        <f>IF(ISNUMBER('実質公債費比率（分子）の構造'!L$53),'実質公債費比率（分子）の構造'!L$53,NA())</f>
        <v>311</v>
      </c>
      <c r="G50" s="176" t="e">
        <f>NA()</f>
        <v>#N/A</v>
      </c>
      <c r="H50" s="176" t="e">
        <f>NA()</f>
        <v>#N/A</v>
      </c>
      <c r="I50" s="176">
        <f>IF(ISNUMBER('実質公債費比率（分子）の構造'!M$53),'実質公債費比率（分子）の構造'!M$53,NA())</f>
        <v>296</v>
      </c>
      <c r="J50" s="176" t="e">
        <f>NA()</f>
        <v>#N/A</v>
      </c>
      <c r="K50" s="176" t="e">
        <f>NA()</f>
        <v>#N/A</v>
      </c>
      <c r="L50" s="176">
        <f>IF(ISNUMBER('実質公債費比率（分子）の構造'!N$53),'実質公債費比率（分子）の構造'!N$53,NA())</f>
        <v>309</v>
      </c>
      <c r="M50" s="176" t="e">
        <f>NA()</f>
        <v>#N/A</v>
      </c>
      <c r="N50" s="176" t="e">
        <f>NA()</f>
        <v>#N/A</v>
      </c>
      <c r="O50" s="176">
        <f>IF(ISNUMBER('実質公債費比率（分子）の構造'!O$53),'実質公債費比率（分子）の構造'!O$53,NA())</f>
        <v>255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3792</v>
      </c>
      <c r="E56" s="175"/>
      <c r="F56" s="175"/>
      <c r="G56" s="175">
        <f>'将来負担比率（分子）の構造'!J$52</f>
        <v>3783</v>
      </c>
      <c r="H56" s="175"/>
      <c r="I56" s="175"/>
      <c r="J56" s="175">
        <f>'将来負担比率（分子）の構造'!K$52</f>
        <v>3674</v>
      </c>
      <c r="K56" s="175"/>
      <c r="L56" s="175"/>
      <c r="M56" s="175">
        <f>'将来負担比率（分子）の構造'!L$52</f>
        <v>3734</v>
      </c>
      <c r="N56" s="175"/>
      <c r="O56" s="175"/>
      <c r="P56" s="175">
        <f>'将来負担比率（分子）の構造'!M$52</f>
        <v>3557</v>
      </c>
    </row>
    <row r="57" spans="1:16" x14ac:dyDescent="0.15">
      <c r="A57" s="175" t="s">
        <v>42</v>
      </c>
      <c r="B57" s="175"/>
      <c r="C57" s="175"/>
      <c r="D57" s="175">
        <f>'将来負担比率（分子）の構造'!I$51</f>
        <v>194</v>
      </c>
      <c r="E57" s="175"/>
      <c r="F57" s="175"/>
      <c r="G57" s="175">
        <f>'将来負担比率（分子）の構造'!J$51</f>
        <v>168</v>
      </c>
      <c r="H57" s="175"/>
      <c r="I57" s="175"/>
      <c r="J57" s="175">
        <f>'将来負担比率（分子）の構造'!K$51</f>
        <v>162</v>
      </c>
      <c r="K57" s="175"/>
      <c r="L57" s="175"/>
      <c r="M57" s="175">
        <f>'将来負担比率（分子）の構造'!L$51</f>
        <v>160</v>
      </c>
      <c r="N57" s="175"/>
      <c r="O57" s="175"/>
      <c r="P57" s="175">
        <f>'将来負担比率（分子）の構造'!M$51</f>
        <v>243</v>
      </c>
    </row>
    <row r="58" spans="1:16" x14ac:dyDescent="0.15">
      <c r="A58" s="175" t="s">
        <v>41</v>
      </c>
      <c r="B58" s="175"/>
      <c r="C58" s="175"/>
      <c r="D58" s="175">
        <f>'将来負担比率（分子）の構造'!I$50</f>
        <v>1517</v>
      </c>
      <c r="E58" s="175"/>
      <c r="F58" s="175"/>
      <c r="G58" s="175">
        <f>'将来負担比率（分子）の構造'!J$50</f>
        <v>1592</v>
      </c>
      <c r="H58" s="175"/>
      <c r="I58" s="175"/>
      <c r="J58" s="175">
        <f>'将来負担比率（分子）の構造'!K$50</f>
        <v>1943</v>
      </c>
      <c r="K58" s="175"/>
      <c r="L58" s="175"/>
      <c r="M58" s="175">
        <f>'将来負担比率（分子）の構造'!L$50</f>
        <v>1797</v>
      </c>
      <c r="N58" s="175"/>
      <c r="O58" s="175"/>
      <c r="P58" s="175">
        <f>'将来負担比率（分子）の構造'!M$50</f>
        <v>1710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858</v>
      </c>
      <c r="C62" s="175"/>
      <c r="D62" s="175"/>
      <c r="E62" s="175">
        <f>'将来負担比率（分子）の構造'!J$45</f>
        <v>844</v>
      </c>
      <c r="F62" s="175"/>
      <c r="G62" s="175"/>
      <c r="H62" s="175">
        <f>'将来負担比率（分子）の構造'!K$45</f>
        <v>795</v>
      </c>
      <c r="I62" s="175"/>
      <c r="J62" s="175"/>
      <c r="K62" s="175">
        <f>'将来負担比率（分子）の構造'!L$45</f>
        <v>752</v>
      </c>
      <c r="L62" s="175"/>
      <c r="M62" s="175"/>
      <c r="N62" s="175">
        <f>'将来負担比率（分子）の構造'!M$45</f>
        <v>779</v>
      </c>
      <c r="O62" s="175"/>
      <c r="P62" s="175"/>
    </row>
    <row r="63" spans="1:16" x14ac:dyDescent="0.15">
      <c r="A63" s="175" t="s">
        <v>34</v>
      </c>
      <c r="B63" s="175">
        <f>'将来負担比率（分子）の構造'!I$44</f>
        <v>87</v>
      </c>
      <c r="C63" s="175"/>
      <c r="D63" s="175"/>
      <c r="E63" s="175">
        <f>'将来負担比率（分子）の構造'!J$44</f>
        <v>204</v>
      </c>
      <c r="F63" s="175"/>
      <c r="G63" s="175"/>
      <c r="H63" s="175">
        <f>'将来負担比率（分子）の構造'!K$44</f>
        <v>190</v>
      </c>
      <c r="I63" s="175"/>
      <c r="J63" s="175"/>
      <c r="K63" s="175">
        <f>'将来負担比率（分子）の構造'!L$44</f>
        <v>172</v>
      </c>
      <c r="L63" s="175"/>
      <c r="M63" s="175"/>
      <c r="N63" s="175">
        <f>'将来負担比率（分子）の構造'!M$44</f>
        <v>156</v>
      </c>
      <c r="O63" s="175"/>
      <c r="P63" s="175"/>
    </row>
    <row r="64" spans="1:16" x14ac:dyDescent="0.15">
      <c r="A64" s="175" t="s">
        <v>33</v>
      </c>
      <c r="B64" s="175">
        <f>'将来負担比率（分子）の構造'!I$43</f>
        <v>999</v>
      </c>
      <c r="C64" s="175"/>
      <c r="D64" s="175"/>
      <c r="E64" s="175">
        <f>'将来負担比率（分子）の構造'!J$43</f>
        <v>886</v>
      </c>
      <c r="F64" s="175"/>
      <c r="G64" s="175"/>
      <c r="H64" s="175">
        <f>'将来負担比率（分子）の構造'!K$43</f>
        <v>747</v>
      </c>
      <c r="I64" s="175"/>
      <c r="J64" s="175"/>
      <c r="K64" s="175">
        <f>'将来負担比率（分子）の構造'!L$43</f>
        <v>728</v>
      </c>
      <c r="L64" s="175"/>
      <c r="M64" s="175"/>
      <c r="N64" s="175">
        <f>'将来負担比率（分子）の構造'!M$43</f>
        <v>607</v>
      </c>
      <c r="O64" s="175"/>
      <c r="P64" s="175"/>
    </row>
    <row r="65" spans="1:16" x14ac:dyDescent="0.15">
      <c r="A65" s="175" t="s">
        <v>32</v>
      </c>
      <c r="B65" s="175">
        <f>'将来負担比率（分子）の構造'!I$42</f>
        <v>7</v>
      </c>
      <c r="C65" s="175"/>
      <c r="D65" s="175"/>
      <c r="E65" s="175">
        <f>'将来負担比率（分子）の構造'!J$42</f>
        <v>3</v>
      </c>
      <c r="F65" s="175"/>
      <c r="G65" s="175"/>
      <c r="H65" s="175">
        <f>'将来負担比率（分子）の構造'!K$42</f>
        <v>3</v>
      </c>
      <c r="I65" s="175"/>
      <c r="J65" s="175"/>
      <c r="K65" s="175" t="str">
        <f>'将来負担比率（分子）の構造'!L$42</f>
        <v>-</v>
      </c>
      <c r="L65" s="175"/>
      <c r="M65" s="175"/>
      <c r="N65" s="175">
        <f>'将来負担比率（分子）の構造'!M$42</f>
        <v>89</v>
      </c>
      <c r="O65" s="175"/>
      <c r="P65" s="175"/>
    </row>
    <row r="66" spans="1:16" x14ac:dyDescent="0.15">
      <c r="A66" s="175" t="s">
        <v>31</v>
      </c>
      <c r="B66" s="175">
        <f>'将来負担比率（分子）の構造'!I$41</f>
        <v>4933</v>
      </c>
      <c r="C66" s="175"/>
      <c r="D66" s="175"/>
      <c r="E66" s="175">
        <f>'将来負担比率（分子）の構造'!J$41</f>
        <v>4842</v>
      </c>
      <c r="F66" s="175"/>
      <c r="G66" s="175"/>
      <c r="H66" s="175">
        <f>'将来負担比率（分子）の構造'!K$41</f>
        <v>4674</v>
      </c>
      <c r="I66" s="175"/>
      <c r="J66" s="175"/>
      <c r="K66" s="175">
        <f>'将来負担比率（分子）の構造'!L$41</f>
        <v>4830</v>
      </c>
      <c r="L66" s="175"/>
      <c r="M66" s="175"/>
      <c r="N66" s="175">
        <f>'将来負担比率（分子）の構造'!M$41</f>
        <v>4750</v>
      </c>
      <c r="O66" s="175"/>
      <c r="P66" s="175"/>
    </row>
    <row r="67" spans="1:16" x14ac:dyDescent="0.15">
      <c r="A67" s="175" t="s">
        <v>71</v>
      </c>
      <c r="B67" s="175" t="e">
        <f>NA()</f>
        <v>#N/A</v>
      </c>
      <c r="C67" s="175">
        <f>IF(ISNUMBER('将来負担比率（分子）の構造'!I$53), IF('将来負担比率（分子）の構造'!I$53 &lt; 0, 0, '将来負担比率（分子）の構造'!I$53), NA())</f>
        <v>1381</v>
      </c>
      <c r="D67" s="175" t="e">
        <f>NA()</f>
        <v>#N/A</v>
      </c>
      <c r="E67" s="175" t="e">
        <f>NA()</f>
        <v>#N/A</v>
      </c>
      <c r="F67" s="175">
        <f>IF(ISNUMBER('将来負担比率（分子）の構造'!J$53), IF('将来負担比率（分子）の構造'!J$53 &lt; 0, 0, '将来負担比率（分子）の構造'!J$53), NA())</f>
        <v>1236</v>
      </c>
      <c r="G67" s="175" t="e">
        <f>NA()</f>
        <v>#N/A</v>
      </c>
      <c r="H67" s="175" t="e">
        <f>NA()</f>
        <v>#N/A</v>
      </c>
      <c r="I67" s="175">
        <f>IF(ISNUMBER('将来負担比率（分子）の構造'!K$53), IF('将来負担比率（分子）の構造'!K$53 &lt; 0, 0, '将来負担比率（分子）の構造'!K$53), NA())</f>
        <v>630</v>
      </c>
      <c r="J67" s="175" t="e">
        <f>NA()</f>
        <v>#N/A</v>
      </c>
      <c r="K67" s="175" t="e">
        <f>NA()</f>
        <v>#N/A</v>
      </c>
      <c r="L67" s="175">
        <f>IF(ISNUMBER('将来負担比率（分子）の構造'!L$53), IF('将来負担比率（分子）の構造'!L$53 &lt; 0, 0, '将来負担比率（分子）の構造'!L$53), NA())</f>
        <v>791</v>
      </c>
      <c r="M67" s="175" t="e">
        <f>NA()</f>
        <v>#N/A</v>
      </c>
      <c r="N67" s="175" t="e">
        <f>NA()</f>
        <v>#N/A</v>
      </c>
      <c r="O67" s="175">
        <f>IF(ISNUMBER('将来負担比率（分子）の構造'!M$53), IF('将来負担比率（分子）の構造'!M$53 &lt; 0, 0, '将来負担比率（分子）の構造'!M$53), NA())</f>
        <v>872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1030</v>
      </c>
      <c r="C72" s="179">
        <f>基金残高に係る経年分析!G55</f>
        <v>854</v>
      </c>
      <c r="D72" s="179">
        <f>基金残高に係る経年分析!H55</f>
        <v>493</v>
      </c>
    </row>
    <row r="73" spans="1:16" x14ac:dyDescent="0.15">
      <c r="A73" s="178" t="s">
        <v>74</v>
      </c>
      <c r="B73" s="179">
        <f>基金残高に係る経年分析!F56</f>
        <v>82</v>
      </c>
      <c r="C73" s="179">
        <f>基金残高に係る経年分析!G56</f>
        <v>67</v>
      </c>
      <c r="D73" s="179">
        <f>基金残高に係る経年分析!H56</f>
        <v>65</v>
      </c>
    </row>
    <row r="74" spans="1:16" x14ac:dyDescent="0.15">
      <c r="A74" s="178" t="s">
        <v>75</v>
      </c>
      <c r="B74" s="179">
        <f>基金残高に係る経年分析!F57</f>
        <v>749</v>
      </c>
      <c r="C74" s="179">
        <f>基金残高に係る経年分析!G57</f>
        <v>790</v>
      </c>
      <c r="D74" s="179">
        <f>基金残高に係る経年分析!H57</f>
        <v>1036</v>
      </c>
    </row>
  </sheetData>
  <sheetProtection algorithmName="SHA-512" hashValue="mepcx0eusg8nBpL74+IcKlKGE3jxR9vZtfeCBoiJJBNv9qQ4IXkDnn9qztu8tZAvCXC7lA6F7j7DpZs8jYN8CA==" saltValue="h3zVgdoh6Umc55TERpy4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2025-03-11T09:01:38Z</cp:lastPrinted>
  <dcterms:created xsi:type="dcterms:W3CDTF">2025-02-19T00:03:35Z</dcterms:created>
  <dcterms:modified xsi:type="dcterms:W3CDTF">2025-03-21T02:20:13Z</dcterms:modified>
  <cp:category/>
</cp:coreProperties>
</file>