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o.takaaki\Desktop\"/>
    </mc:Choice>
  </mc:AlternateContent>
  <workbookProtection workbookPassword="B319" lockStructure="1"/>
  <bookViews>
    <workbookView xWindow="0" yWindow="0" windowWidth="19200" windowHeight="11610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B8" i="4"/>
  <c r="AT8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<sst xmlns="http://schemas.openxmlformats.org/spreadsheetml/2006/main" count="232" uniqueCount="120">
  <si>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</si>
  <si>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</si>
  <si>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</si>
  <si>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</si>
  <si>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</si>
  <si>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</si>
  <si>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</si>
  <si>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</si>
  <si>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</si>
  <si>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</si>
  <si>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</si>
  <si>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</si>
  <si>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</si>
  <si>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</si>
  <si>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</si>
  <si>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</si>
  <si>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</si>
  <si>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</si>
  <si>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</si>
  <si>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</si>
  <si>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</si>
  <si>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</si>
  <si>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</si>
  <si>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</si>
  <si>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</si>
  <si>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</si>
  <si>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</si>
  <si>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</si>
  <si>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</si>
  <si>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</si>
  <si>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</si>
  <si>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</si>
  <si>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</si>
  <si>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</si>
  <si>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</si>
  <si>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</si>
  <si>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</si>
  <si>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</si>
  <si>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</si>
  <si>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</si>
  <si>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</si>
  <si>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</si>
  <si>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</si>
  <si>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</si>
  <si>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</si>
  <si>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</si>
  <si>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</si>
  <si>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</si>
  <si>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</si>
  <si>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</si>
  <si>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</si>
  <si>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</si>
  <si>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</si>
  <si>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</si>
  <si>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</si>
  <si>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</si>
  <si>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</si>
  <si>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</si>
  <si>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</si>
  <si>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</si>
  <si>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</si>
  <si>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</si>
  <si>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</si>
  <si>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</si>
  <si>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</si>
  <si>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</si>
  <si>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</si>
  <si>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</si>
  <si>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</si>
  <si>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</si>
  <si>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</si>
  <si>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</si>
  <si>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</si>
  <si>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</si>
  <si>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</si>
  <si>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</si>
  <si>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</si>
  <si>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</si>
  <si>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</si>
  <si>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</si>
  <si>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</si>
  <si>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</si>
  <si>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</si>
  <si>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</si>
  <si>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</si>
  <si>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</si>
  <si>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</si>
  <si>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</si>
  <si>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</si>
  <si>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</si>
  <si>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</si>
  <si>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</si>
  <si>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</si>
  <si>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</si>
  <si>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</si>
  <si>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</si>
  <si>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</si>
  <si>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</si>
  <si>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</si>
  <si>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</si>
  <si>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</si>
  <si>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</si>
  <si>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</si>
  <si>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</si>
  <si>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</si>
  <si>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北海道　長万部町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</si>
  <si>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</si>
  <si>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</si>
  <si>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</si>
  <si>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</si>
  <si>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</si>
  <si>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</si>
  <si>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</si>
  <si>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</si>
  <si>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</si>
  <si>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</si>
  <si>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本町では、将来、管路の更新時期を迎えるため計画的に更新しなくてはなりません。また、現状では経常収支が黒字で推移していますが、人口減少による給水収益の減少を考慮したうえで、健全な経営状況を維持しながら施設整備を進めていく必要がある。</t>
    <phoneticPr fontId="7"/>
  </si>
  <si>
    <t>①有形固定資産減価償却比率類似団体平均を上回っており、老朽化が進んでいる。　　　　　　　　　　　　　　　　　②管路経年化率及び③管路更新率　　　　　　　　管路経年化率は類似団体平均より下回っているが、平成２５年度より上昇している。管路更新が進んでいないため、更新に係る財源を確保しながら計画的に更新を進める必要がある。</t>
    <rPh sb="40" eb="42">
      <t>ケイエイ</t>
    </rPh>
    <rPh sb="105" eb="107">
      <t>カイショウヘイセイネンドウワマワケイコウ</t>
    </rPh>
    <phoneticPr fontId="7"/>
  </si>
  <si>
    <t>①経常収支比率　　　　　　　　　　　　　　　　　　　　　　平成２４年度からは１００％を上回る黒字経営が続いている。平成２７年度からは類似団体平均を下回っている。　　　　　　　　　　　　　　　　　②累積欠損金比率　　　　　　　　　　　　　　　　　　　　　平成２８年度で累積欠損金は解消した。　　　　　　　　③流動比率　　　　　　　　　　　　　　　　　　　　　　　　平成２６年度に急激に低下した原因は、会計基準の見直しにより企業債の負債化が影響したものである。比率は増加しているが、流動負債の企業債償還金は増加傾向である。　　　　　　　　　　　　　　　　　④企業債残高対給水収益比率　　　　　　　　　　　　　　　　類似団体平均より低く推移しており、比率は減少傾向にある。　　　　　　　　　　　　　　　　　　　⑤料金回収比率　　　　　　　　　　　　　　　　　　　　　　１００％を超えているため、給水に係る費用は給水収益で賄えている。　　　　　　　　　　　　　　　　　　⑥給水原価　　　　　　　　　　　　　　　　　　　　　　　　平成２７年度から類似団体平均を上回っている。平成２６年度から有収水量が減少しているため、経費の削減を図っていかなければならない。　　　　　　　　　　　　　　　　　　　　⑦施設利用率　　　　　　　　　　　　　　　　　類似団体平均を継続的に下回っている。　　　　　　⑧有収率　　　　　　　　　　　　　　　　　　　　類似団体平均を上回っているが、平成２８年度は減少した。</t>
    <rPh sb="57" eb="59">
      <t>ヘイセイ</t>
    </rPh>
    <rPh sb="61" eb="63">
      <t>ネンド</t>
    </rPh>
    <rPh sb="66" eb="68">
      <t>ルイジ</t>
    </rPh>
    <rPh sb="68" eb="70">
      <t>ダンタイ</t>
    </rPh>
    <rPh sb="70" eb="72">
      <t>ヘイキン</t>
    </rPh>
    <rPh sb="73" eb="75">
      <t>シタマワ</t>
    </rPh>
    <rPh sb="139" eb="141">
      <t>カイショウ</t>
    </rPh>
    <rPh sb="228" eb="230">
      <t>ヒリツ</t>
    </rPh>
    <rPh sb="231" eb="233">
      <t>ゾウカ</t>
    </rPh>
    <rPh sb="239" eb="241">
      <t>リュウドウ</t>
    </rPh>
    <rPh sb="241" eb="243">
      <t>フサイ</t>
    </rPh>
    <rPh sb="460" eb="462">
      <t>ヘイセイ</t>
    </rPh>
    <rPh sb="464" eb="466">
      <t>ネンド</t>
    </rPh>
    <rPh sb="475" eb="477">
      <t>ウワマワ</t>
    </rPh>
    <rPh sb="504" eb="506">
      <t>ケイヒ</t>
    </rPh>
    <rPh sb="507" eb="509">
      <t>サクゲン</t>
    </rPh>
    <rPh sb="510" eb="511">
      <t>ハカ</t>
    </rPh>
    <rPh sb="574" eb="577">
      <t>ケイゾクテキ</t>
    </rPh>
    <rPh sb="578" eb="580">
      <t>シタマワ</t>
    </rPh>
    <rPh sb="615" eb="617">
      <t>ルイジ</t>
    </rPh>
    <rPh sb="617" eb="619">
      <t>ダンタイ</t>
    </rPh>
    <rPh sb="619" eb="621">
      <t>ヘイキン</t>
    </rPh>
    <rPh sb="622" eb="624">
      <t>ウワマワ</t>
    </rPh>
    <rPh sb="630" eb="632">
      <t>ヘイセイ</t>
    </rPh>
    <rPh sb="634" eb="636">
      <t>ネンド</t>
    </rPh>
    <rPh sb="637" eb="639">
      <t>ゲンショウ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</si>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</sst>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7.0000000000000007E-2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D-4E54-AD6E-B94DEB163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380080"/>
        <c:axId val="261279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0.56000000000000005</c:v>
                </c:pt>
                <c:pt idx="3">
                  <c:v>0.65</c:v>
                </c:pt>
                <c:pt idx="4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D-4E54-AD6E-B94DEB163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380080"/>
        <c:axId val="261279560"/>
      </c:lineChart>
      <c:dateAx>
        <c:axId val="25138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279560"/>
        <c:crosses val="autoZero"/>
        <c:auto val="1"/>
        <c:lblOffset val="100"/>
        <c:baseTimeUnit val="years"/>
      </c:dateAx>
      <c:valAx>
        <c:axId val="261279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38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43.23</c:v>
                </c:pt>
                <c:pt idx="1">
                  <c:v>44.78</c:v>
                </c:pt>
                <c:pt idx="2">
                  <c:v>44.05</c:v>
                </c:pt>
                <c:pt idx="3">
                  <c:v>44.04</c:v>
                </c:pt>
                <c:pt idx="4">
                  <c:v>43.17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3-4836-946E-DB4CBD3BB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22024"/>
        <c:axId val="26152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49.77</c:v>
                </c:pt>
                <c:pt idx="2">
                  <c:v>49.22</c:v>
                </c:pt>
                <c:pt idx="3">
                  <c:v>49.08</c:v>
                </c:pt>
                <c:pt idx="4">
                  <c:v>49.32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3-4836-946E-DB4CBD3BB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22024"/>
        <c:axId val="261522416"/>
      </c:lineChart>
      <c:dateAx>
        <c:axId val="261522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522416"/>
        <c:crosses val="autoZero"/>
        <c:auto val="1"/>
        <c:lblOffset val="100"/>
        <c:baseTimeUnit val="years"/>
      </c:dateAx>
      <c:valAx>
        <c:axId val="26152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522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90.73</c:v>
                </c:pt>
                <c:pt idx="1">
                  <c:v>88.96</c:v>
                </c:pt>
                <c:pt idx="2">
                  <c:v>85.45</c:v>
                </c:pt>
                <c:pt idx="3">
                  <c:v>85.75</c:v>
                </c:pt>
                <c:pt idx="4">
                  <c:v>85.16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7-4A3B-AA53-482A6B836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23592"/>
        <c:axId val="25814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79.98</c:v>
                </c:pt>
                <c:pt idx="2">
                  <c:v>79.48</c:v>
                </c:pt>
                <c:pt idx="3">
                  <c:v>79.3</c:v>
                </c:pt>
                <c:pt idx="4">
                  <c:v>79.34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17-4A3B-AA53-482A6B836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23592"/>
        <c:axId val="258140864"/>
      </c:lineChart>
      <c:dateAx>
        <c:axId val="261523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140864"/>
        <c:crosses val="autoZero"/>
        <c:auto val="1"/>
        <c:lblOffset val="100"/>
        <c:baseTimeUnit val="years"/>
      </c:dateAx>
      <c:valAx>
        <c:axId val="25814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523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112.58</c:v>
                </c:pt>
                <c:pt idx="1">
                  <c:v>121.69</c:v>
                </c:pt>
                <c:pt idx="2">
                  <c:v>110.37</c:v>
                </c:pt>
                <c:pt idx="3">
                  <c:v>104.21</c:v>
                </c:pt>
                <c:pt idx="4">
                  <c:v>106.69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6-4843-822B-EEB2A7E15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280736"/>
        <c:axId val="261281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105.53</c:v>
                </c:pt>
                <c:pt idx="2">
                  <c:v>107.2</c:v>
                </c:pt>
                <c:pt idx="3">
                  <c:v>106.62</c:v>
                </c:pt>
                <c:pt idx="4">
                  <c:v>107.95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6-4843-822B-EEB2A7E15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80736"/>
        <c:axId val="261281128"/>
      </c:lineChart>
      <c:dateAx>
        <c:axId val="26128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281128"/>
        <c:crosses val="autoZero"/>
        <c:auto val="1"/>
        <c:lblOffset val="100"/>
        <c:baseTimeUnit val="years"/>
      </c:dateAx>
      <c:valAx>
        <c:axId val="261281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28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45.85</c:v>
                </c:pt>
                <c:pt idx="1">
                  <c:v>47.67</c:v>
                </c:pt>
                <c:pt idx="2">
                  <c:v>61.66</c:v>
                </c:pt>
                <c:pt idx="3">
                  <c:v>64.319999999999993</c:v>
                </c:pt>
                <c:pt idx="4">
                  <c:v>67.31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B-463D-B106-4FDA51DA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282304"/>
        <c:axId val="261282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36.43</c:v>
                </c:pt>
                <c:pt idx="2">
                  <c:v>46.12</c:v>
                </c:pt>
                <c:pt idx="3">
                  <c:v>47.44</c:v>
                </c:pt>
                <c:pt idx="4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DB-463D-B106-4FDA51DA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82304"/>
        <c:axId val="261282696"/>
      </c:lineChart>
      <c:dateAx>
        <c:axId val="26128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282696"/>
        <c:crosses val="autoZero"/>
        <c:auto val="1"/>
        <c:lblOffset val="100"/>
        <c:baseTimeUnit val="years"/>
      </c:dateAx>
      <c:valAx>
        <c:axId val="261282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28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1.92</c:v>
                </c:pt>
                <c:pt idx="1">
                  <c:v>7.32</c:v>
                </c:pt>
                <c:pt idx="2">
                  <c:v>7.25</c:v>
                </c:pt>
                <c:pt idx="3">
                  <c:v>7.55</c:v>
                </c:pt>
                <c:pt idx="4">
                  <c:v>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6-4D5E-A1BC-C1A724294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703448"/>
        <c:axId val="26170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8.7200000000000006</c:v>
                </c:pt>
                <c:pt idx="2">
                  <c:v>9.86</c:v>
                </c:pt>
                <c:pt idx="3">
                  <c:v>11.16</c:v>
                </c:pt>
                <c:pt idx="4">
                  <c:v>12.43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6-4D5E-A1BC-C1A724294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703448"/>
        <c:axId val="261703840"/>
      </c:lineChart>
      <c:dateAx>
        <c:axId val="261703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703840"/>
        <c:crosses val="autoZero"/>
        <c:auto val="1"/>
        <c:lblOffset val="100"/>
        <c:baseTimeUnit val="years"/>
      </c:dateAx>
      <c:valAx>
        <c:axId val="26170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703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38.65</c:v>
                </c:pt>
                <c:pt idx="1">
                  <c:v>18.96</c:v>
                </c:pt>
                <c:pt idx="2">
                  <c:v>5.76</c:v>
                </c:pt>
                <c:pt idx="3">
                  <c:v>1.25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E-4C1C-A870-B652C5A0E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332808"/>
        <c:axId val="26133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28.31</c:v>
                </c:pt>
                <c:pt idx="2">
                  <c:v>13.46</c:v>
                </c:pt>
                <c:pt idx="3">
                  <c:v>12.59</c:v>
                </c:pt>
                <c:pt idx="4">
                  <c:v>12.44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E-4C1C-A870-B652C5A0E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32808"/>
        <c:axId val="261333200"/>
      </c:lineChart>
      <c:dateAx>
        <c:axId val="261332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333200"/>
        <c:crosses val="autoZero"/>
        <c:auto val="1"/>
        <c:lblOffset val="100"/>
        <c:baseTimeUnit val="years"/>
      </c:dateAx>
      <c:valAx>
        <c:axId val="261333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33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1430.86</c:v>
                </c:pt>
                <c:pt idx="1">
                  <c:v>1755.86</c:v>
                </c:pt>
                <c:pt idx="2">
                  <c:v>103.52</c:v>
                </c:pt>
                <c:pt idx="3">
                  <c:v>123.34</c:v>
                </c:pt>
                <c:pt idx="4">
                  <c:v>135.29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2BD-B88D-B34DF7454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334376"/>
        <c:axId val="26133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1164.51</c:v>
                </c:pt>
                <c:pt idx="2">
                  <c:v>434.72</c:v>
                </c:pt>
                <c:pt idx="3">
                  <c:v>416.14</c:v>
                </c:pt>
                <c:pt idx="4">
                  <c:v>371.89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47-42BD-B88D-B34DF7454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34376"/>
        <c:axId val="261334768"/>
      </c:lineChart>
      <c:dateAx>
        <c:axId val="261334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334768"/>
        <c:crosses val="autoZero"/>
        <c:auto val="1"/>
        <c:lblOffset val="100"/>
        <c:baseTimeUnit val="years"/>
      </c:dateAx>
      <c:valAx>
        <c:axId val="26133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334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476.86</c:v>
                </c:pt>
                <c:pt idx="1">
                  <c:v>403.53</c:v>
                </c:pt>
                <c:pt idx="2">
                  <c:v>388.4</c:v>
                </c:pt>
                <c:pt idx="3">
                  <c:v>357.53</c:v>
                </c:pt>
                <c:pt idx="4">
                  <c:v>328.34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7-44C1-8C96-75184CF34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703056"/>
        <c:axId val="26170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498.27</c:v>
                </c:pt>
                <c:pt idx="2">
                  <c:v>495.76</c:v>
                </c:pt>
                <c:pt idx="3">
                  <c:v>487.22</c:v>
                </c:pt>
                <c:pt idx="4">
                  <c:v>483.11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7-44C1-8C96-75184CF34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703056"/>
        <c:axId val="261702664"/>
      </c:lineChart>
      <c:dateAx>
        <c:axId val="26170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702664"/>
        <c:crosses val="autoZero"/>
        <c:auto val="1"/>
        <c:lblOffset val="100"/>
        <c:baseTimeUnit val="years"/>
      </c:dateAx>
      <c:valAx>
        <c:axId val="261702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70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109.18</c:v>
                </c:pt>
                <c:pt idx="1">
                  <c:v>118.35</c:v>
                </c:pt>
                <c:pt idx="2">
                  <c:v>108.85</c:v>
                </c:pt>
                <c:pt idx="3">
                  <c:v>101.81</c:v>
                </c:pt>
                <c:pt idx="4">
                  <c:v>104.94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1-4D9F-B701-32257D4C7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705016"/>
        <c:axId val="261335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90.64</c:v>
                </c:pt>
                <c:pt idx="2">
                  <c:v>93.66</c:v>
                </c:pt>
                <c:pt idx="3">
                  <c:v>92.76</c:v>
                </c:pt>
                <c:pt idx="4">
                  <c:v>93.28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1-4D9F-B701-32257D4C7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705016"/>
        <c:axId val="261335944"/>
      </c:lineChart>
      <c:dateAx>
        <c:axId val="261705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335944"/>
        <c:crosses val="autoZero"/>
        <c:auto val="1"/>
        <c:lblOffset val="100"/>
        <c:baseTimeUnit val="years"/>
      </c:dateAx>
      <c:valAx>
        <c:axId val="261335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70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183.55</c:v>
                </c:pt>
                <c:pt idx="1">
                  <c:v>182.31</c:v>
                </c:pt>
                <c:pt idx="2">
                  <c:v>200.04</c:v>
                </c:pt>
                <c:pt idx="3">
                  <c:v>215.53</c:v>
                </c:pt>
                <c:pt idx="4">
                  <c:v>210.38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E-403C-89C7-0F2026505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20456"/>
        <c:axId val="26152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213.52</c:v>
                </c:pt>
                <c:pt idx="2">
                  <c:v>208.21</c:v>
                </c:pt>
                <c:pt idx="3">
                  <c:v>208.67</c:v>
                </c:pt>
                <c:pt idx="4">
                  <c:v>208.29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E-403C-89C7-0F2026505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20456"/>
        <c:axId val="261520848"/>
      </c:lineChart>
      <c:dateAx>
        <c:axId val="261520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520848"/>
        <c:crosses val="autoZero"/>
        <c:auto val="1"/>
        <c:lblOffset val="100"/>
        <c:baseTimeUnit val="years"/>
      </c:dateAx>
      <c:valAx>
        <c:axId val="26152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520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北海道　長万部町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A8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5625</v>
      </c>
      <c r="AM8" s="61"/>
      <c r="AN8" s="61"/>
      <c r="AO8" s="61"/>
      <c r="AP8" s="61"/>
      <c r="AQ8" s="61"/>
      <c r="AR8" s="61"/>
      <c r="AS8" s="61"/>
      <c r="AT8" s="51">
        <f>データ!$S$6</f>
        <v>310.76</v>
      </c>
      <c r="AU8" s="52"/>
      <c r="AV8" s="52"/>
      <c r="AW8" s="52"/>
      <c r="AX8" s="52"/>
      <c r="AY8" s="52"/>
      <c r="AZ8" s="52"/>
      <c r="BA8" s="52"/>
      <c r="BB8" s="53">
        <f>データ!$T$6</f>
        <v>18.100000000000001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37.950000000000003</v>
      </c>
      <c r="J10" s="52"/>
      <c r="K10" s="52"/>
      <c r="L10" s="52"/>
      <c r="M10" s="52"/>
      <c r="N10" s="52"/>
      <c r="O10" s="64"/>
      <c r="P10" s="53">
        <f>データ!$P$6</f>
        <v>94.42</v>
      </c>
      <c r="Q10" s="53"/>
      <c r="R10" s="53"/>
      <c r="S10" s="53"/>
      <c r="T10" s="53"/>
      <c r="U10" s="53"/>
      <c r="V10" s="53"/>
      <c r="W10" s="61">
        <f>データ!$Q$6</f>
        <v>3801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5157</v>
      </c>
      <c r="AM10" s="61"/>
      <c r="AN10" s="61"/>
      <c r="AO10" s="61"/>
      <c r="AP10" s="61"/>
      <c r="AQ10" s="61"/>
      <c r="AR10" s="61"/>
      <c r="AS10" s="61"/>
      <c r="AT10" s="51">
        <f>データ!$V$6</f>
        <v>21.92</v>
      </c>
      <c r="AU10" s="52"/>
      <c r="AV10" s="52"/>
      <c r="AW10" s="52"/>
      <c r="AX10" s="52"/>
      <c r="AY10" s="52"/>
      <c r="AZ10" s="52"/>
      <c r="BA10" s="52"/>
      <c r="BB10" s="53">
        <f>データ!$W$6</f>
        <v>235.26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7" t="s">
        <v>26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20"/>
      <c r="R34" s="87" t="s">
        <v>27</v>
      </c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20"/>
      <c r="AG34" s="87" t="s">
        <v>28</v>
      </c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20"/>
      <c r="AV34" s="87" t="s">
        <v>29</v>
      </c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20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20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20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7" t="s">
        <v>31</v>
      </c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20"/>
      <c r="R56" s="87" t="s">
        <v>32</v>
      </c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20"/>
      <c r="AG56" s="87" t="s">
        <v>33</v>
      </c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20"/>
      <c r="AV56" s="87" t="s">
        <v>34</v>
      </c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20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20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20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116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7" t="s">
        <v>37</v>
      </c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20"/>
      <c r="V79" s="20"/>
      <c r="W79" s="87" t="s">
        <v>38</v>
      </c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20"/>
      <c r="AP79" s="20"/>
      <c r="AQ79" s="87" t="s">
        <v>39</v>
      </c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20"/>
      <c r="V80" s="20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20"/>
      <c r="AP80" s="20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4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6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 customWidth="1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13471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北海道　長万部町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>
        <f t="shared" si="3"/>
        <v>0</v>
      </c>
      <c r="N6" s="35" t="str">
        <f t="shared" si="3"/>
        <v>-</v>
      </c>
      <c r="O6" s="35">
        <f t="shared" si="3"/>
        <v>37.950000000000003</v>
      </c>
      <c r="P6" s="35">
        <f t="shared" si="3"/>
        <v>94.42</v>
      </c>
      <c r="Q6" s="35">
        <f t="shared" si="3"/>
        <v>3801</v>
      </c>
      <c r="R6" s="35">
        <f t="shared" si="3"/>
        <v>5625</v>
      </c>
      <c r="S6" s="35">
        <f t="shared" si="3"/>
        <v>310.76</v>
      </c>
      <c r="T6" s="35">
        <f t="shared" si="3"/>
        <v>18.100000000000001</v>
      </c>
      <c r="U6" s="35">
        <f t="shared" si="3"/>
        <v>5157</v>
      </c>
      <c r="V6" s="35">
        <f t="shared" si="3"/>
        <v>21.92</v>
      </c>
      <c r="W6" s="35">
        <f t="shared" si="3"/>
        <v>235.26</v>
      </c>
      <c r="X6" s="36">
        <f>IF(X7="",NA(),X7)</f>
        <v>112.58</v>
      </c>
      <c r="Y6" s="36">
        <f t="shared" ref="Y6:AG6" si="4">IF(Y7="",NA(),Y7)</f>
        <v>121.69</v>
      </c>
      <c r="Z6" s="36">
        <f t="shared" si="4"/>
        <v>110.37</v>
      </c>
      <c r="AA6" s="36">
        <f t="shared" si="4"/>
        <v>104.21</v>
      </c>
      <c r="AB6" s="36">
        <f t="shared" si="4"/>
        <v>106.69</v>
      </c>
      <c r="AC6" s="36">
        <f t="shared" si="4"/>
        <v>104.95</v>
      </c>
      <c r="AD6" s="36">
        <f t="shared" si="4"/>
        <v>105.53</v>
      </c>
      <c r="AE6" s="36">
        <f t="shared" si="4"/>
        <v>107.2</v>
      </c>
      <c r="AF6" s="36">
        <f t="shared" si="4"/>
        <v>106.62</v>
      </c>
      <c r="AG6" s="36">
        <f t="shared" si="4"/>
        <v>107.95</v>
      </c>
      <c r="AH6" s="35" t="str">
        <f>IF(AH7="","",IF(AH7="-","【-】","【"&amp;SUBSTITUTE(TEXT(AH7,"#,##0.00"),"-","△")&amp;"】"))</f>
        <v>【114.35】</v>
      </c>
      <c r="AI6" s="36">
        <f>IF(AI7="",NA(),AI7)</f>
        <v>38.65</v>
      </c>
      <c r="AJ6" s="36">
        <f t="shared" ref="AJ6:AR6" si="5">IF(AJ7="",NA(),AJ7)</f>
        <v>18.96</v>
      </c>
      <c r="AK6" s="36">
        <f t="shared" si="5"/>
        <v>5.76</v>
      </c>
      <c r="AL6" s="36">
        <f t="shared" si="5"/>
        <v>1.25</v>
      </c>
      <c r="AM6" s="35">
        <f t="shared" si="5"/>
        <v>0</v>
      </c>
      <c r="AN6" s="36">
        <f t="shared" si="5"/>
        <v>26.81</v>
      </c>
      <c r="AO6" s="36">
        <f t="shared" si="5"/>
        <v>28.31</v>
      </c>
      <c r="AP6" s="36">
        <f t="shared" si="5"/>
        <v>13.46</v>
      </c>
      <c r="AQ6" s="36">
        <f t="shared" si="5"/>
        <v>12.59</v>
      </c>
      <c r="AR6" s="36">
        <f t="shared" si="5"/>
        <v>12.44</v>
      </c>
      <c r="AS6" s="35" t="str">
        <f>IF(AS7="","",IF(AS7="-","【-】","【"&amp;SUBSTITUTE(TEXT(AS7,"#,##0.00"),"-","△")&amp;"】"))</f>
        <v>【0.79】</v>
      </c>
      <c r="AT6" s="36">
        <f>IF(AT7="",NA(),AT7)</f>
        <v>1430.86</v>
      </c>
      <c r="AU6" s="36">
        <f t="shared" ref="AU6:BC6" si="6">IF(AU7="",NA(),AU7)</f>
        <v>1755.86</v>
      </c>
      <c r="AV6" s="36">
        <f t="shared" si="6"/>
        <v>103.52</v>
      </c>
      <c r="AW6" s="36">
        <f t="shared" si="6"/>
        <v>123.34</v>
      </c>
      <c r="AX6" s="36">
        <f t="shared" si="6"/>
        <v>135.29</v>
      </c>
      <c r="AY6" s="36">
        <f t="shared" si="6"/>
        <v>1002.64</v>
      </c>
      <c r="AZ6" s="36">
        <f t="shared" si="6"/>
        <v>1164.51</v>
      </c>
      <c r="BA6" s="36">
        <f t="shared" si="6"/>
        <v>434.72</v>
      </c>
      <c r="BB6" s="36">
        <f t="shared" si="6"/>
        <v>416.14</v>
      </c>
      <c r="BC6" s="36">
        <f t="shared" si="6"/>
        <v>371.89</v>
      </c>
      <c r="BD6" s="35" t="str">
        <f>IF(BD7="","",IF(BD7="-","【-】","【"&amp;SUBSTITUTE(TEXT(BD7,"#,##0.00"),"-","△")&amp;"】"))</f>
        <v>【262.87】</v>
      </c>
      <c r="BE6" s="36">
        <f>IF(BE7="",NA(),BE7)</f>
        <v>476.86</v>
      </c>
      <c r="BF6" s="36">
        <f t="shared" ref="BF6:BN6" si="7">IF(BF7="",NA(),BF7)</f>
        <v>403.53</v>
      </c>
      <c r="BG6" s="36">
        <f t="shared" si="7"/>
        <v>388.4</v>
      </c>
      <c r="BH6" s="36">
        <f t="shared" si="7"/>
        <v>357.53</v>
      </c>
      <c r="BI6" s="36">
        <f t="shared" si="7"/>
        <v>328.34</v>
      </c>
      <c r="BJ6" s="36">
        <f t="shared" si="7"/>
        <v>520.29999999999995</v>
      </c>
      <c r="BK6" s="36">
        <f t="shared" si="7"/>
        <v>498.27</v>
      </c>
      <c r="BL6" s="36">
        <f t="shared" si="7"/>
        <v>495.76</v>
      </c>
      <c r="BM6" s="36">
        <f t="shared" si="7"/>
        <v>487.22</v>
      </c>
      <c r="BN6" s="36">
        <f t="shared" si="7"/>
        <v>483.11</v>
      </c>
      <c r="BO6" s="35" t="str">
        <f>IF(BO7="","",IF(BO7="-","【-】","【"&amp;SUBSTITUTE(TEXT(BO7,"#,##0.00"),"-","△")&amp;"】"))</f>
        <v>【270.87】</v>
      </c>
      <c r="BP6" s="36">
        <f>IF(BP7="",NA(),BP7)</f>
        <v>109.18</v>
      </c>
      <c r="BQ6" s="36">
        <f t="shared" ref="BQ6:BY6" si="8">IF(BQ7="",NA(),BQ7)</f>
        <v>118.35</v>
      </c>
      <c r="BR6" s="36">
        <f t="shared" si="8"/>
        <v>108.85</v>
      </c>
      <c r="BS6" s="36">
        <f t="shared" si="8"/>
        <v>101.81</v>
      </c>
      <c r="BT6" s="36">
        <f t="shared" si="8"/>
        <v>104.94</v>
      </c>
      <c r="BU6" s="36">
        <f t="shared" si="8"/>
        <v>90.69</v>
      </c>
      <c r="BV6" s="36">
        <f t="shared" si="8"/>
        <v>90.64</v>
      </c>
      <c r="BW6" s="36">
        <f t="shared" si="8"/>
        <v>93.66</v>
      </c>
      <c r="BX6" s="36">
        <f t="shared" si="8"/>
        <v>92.76</v>
      </c>
      <c r="BY6" s="36">
        <f t="shared" si="8"/>
        <v>93.28</v>
      </c>
      <c r="BZ6" s="35" t="str">
        <f>IF(BZ7="","",IF(BZ7="-","【-】","【"&amp;SUBSTITUTE(TEXT(BZ7,"#,##0.00"),"-","△")&amp;"】"))</f>
        <v>【105.59】</v>
      </c>
      <c r="CA6" s="36">
        <f>IF(CA7="",NA(),CA7)</f>
        <v>183.55</v>
      </c>
      <c r="CB6" s="36">
        <f t="shared" ref="CB6:CJ6" si="9">IF(CB7="",NA(),CB7)</f>
        <v>182.31</v>
      </c>
      <c r="CC6" s="36">
        <f t="shared" si="9"/>
        <v>200.04</v>
      </c>
      <c r="CD6" s="36">
        <f t="shared" si="9"/>
        <v>215.53</v>
      </c>
      <c r="CE6" s="36">
        <f t="shared" si="9"/>
        <v>210.38</v>
      </c>
      <c r="CF6" s="36">
        <f t="shared" si="9"/>
        <v>211.08</v>
      </c>
      <c r="CG6" s="36">
        <f t="shared" si="9"/>
        <v>213.52</v>
      </c>
      <c r="CH6" s="36">
        <f t="shared" si="9"/>
        <v>208.21</v>
      </c>
      <c r="CI6" s="36">
        <f t="shared" si="9"/>
        <v>208.67</v>
      </c>
      <c r="CJ6" s="36">
        <f t="shared" si="9"/>
        <v>208.29</v>
      </c>
      <c r="CK6" s="35" t="str">
        <f>IF(CK7="","",IF(CK7="-","【-】","【"&amp;SUBSTITUTE(TEXT(CK7,"#,##0.00"),"-","△")&amp;"】"))</f>
        <v>【163.27】</v>
      </c>
      <c r="CL6" s="36">
        <f>IF(CL7="",NA(),CL7)</f>
        <v>43.23</v>
      </c>
      <c r="CM6" s="36">
        <f t="shared" ref="CM6:CU6" si="10">IF(CM7="",NA(),CM7)</f>
        <v>44.78</v>
      </c>
      <c r="CN6" s="36">
        <f t="shared" si="10"/>
        <v>44.05</v>
      </c>
      <c r="CO6" s="36">
        <f t="shared" si="10"/>
        <v>44.04</v>
      </c>
      <c r="CP6" s="36">
        <f t="shared" si="10"/>
        <v>43.17</v>
      </c>
      <c r="CQ6" s="36">
        <f t="shared" si="10"/>
        <v>49.69</v>
      </c>
      <c r="CR6" s="36">
        <f t="shared" si="10"/>
        <v>49.77</v>
      </c>
      <c r="CS6" s="36">
        <f t="shared" si="10"/>
        <v>49.22</v>
      </c>
      <c r="CT6" s="36">
        <f t="shared" si="10"/>
        <v>49.08</v>
      </c>
      <c r="CU6" s="36">
        <f t="shared" si="10"/>
        <v>49.32</v>
      </c>
      <c r="CV6" s="35" t="str">
        <f>IF(CV7="","",IF(CV7="-","【-】","【"&amp;SUBSTITUTE(TEXT(CV7,"#,##0.00"),"-","△")&amp;"】"))</f>
        <v>【59.94】</v>
      </c>
      <c r="CW6" s="36">
        <f>IF(CW7="",NA(),CW7)</f>
        <v>90.73</v>
      </c>
      <c r="CX6" s="36">
        <f t="shared" ref="CX6:DF6" si="11">IF(CX7="",NA(),CX7)</f>
        <v>88.96</v>
      </c>
      <c r="CY6" s="36">
        <f t="shared" si="11"/>
        <v>85.45</v>
      </c>
      <c r="CZ6" s="36">
        <f t="shared" si="11"/>
        <v>85.75</v>
      </c>
      <c r="DA6" s="36">
        <f t="shared" si="11"/>
        <v>85.16</v>
      </c>
      <c r="DB6" s="36">
        <f t="shared" si="11"/>
        <v>80.010000000000005</v>
      </c>
      <c r="DC6" s="36">
        <f t="shared" si="11"/>
        <v>79.98</v>
      </c>
      <c r="DD6" s="36">
        <f t="shared" si="11"/>
        <v>79.48</v>
      </c>
      <c r="DE6" s="36">
        <f t="shared" si="11"/>
        <v>79.3</v>
      </c>
      <c r="DF6" s="36">
        <f t="shared" si="11"/>
        <v>79.34</v>
      </c>
      <c r="DG6" s="35" t="str">
        <f>IF(DG7="","",IF(DG7="-","【-】","【"&amp;SUBSTITUTE(TEXT(DG7,"#,##0.00"),"-","△")&amp;"】"))</f>
        <v>【90.22】</v>
      </c>
      <c r="DH6" s="36">
        <f>IF(DH7="",NA(),DH7)</f>
        <v>45.85</v>
      </c>
      <c r="DI6" s="36">
        <f t="shared" ref="DI6:DQ6" si="12">IF(DI7="",NA(),DI7)</f>
        <v>47.67</v>
      </c>
      <c r="DJ6" s="36">
        <f t="shared" si="12"/>
        <v>61.66</v>
      </c>
      <c r="DK6" s="36">
        <f t="shared" si="12"/>
        <v>64.319999999999993</v>
      </c>
      <c r="DL6" s="36">
        <f t="shared" si="12"/>
        <v>67.31</v>
      </c>
      <c r="DM6" s="36">
        <f t="shared" si="12"/>
        <v>35.18</v>
      </c>
      <c r="DN6" s="36">
        <f t="shared" si="12"/>
        <v>36.43</v>
      </c>
      <c r="DO6" s="36">
        <f t="shared" si="12"/>
        <v>46.12</v>
      </c>
      <c r="DP6" s="36">
        <f t="shared" si="12"/>
        <v>47.44</v>
      </c>
      <c r="DQ6" s="36">
        <f t="shared" si="12"/>
        <v>48.3</v>
      </c>
      <c r="DR6" s="35" t="str">
        <f>IF(DR7="","",IF(DR7="-","【-】","【"&amp;SUBSTITUTE(TEXT(DR7,"#,##0.00"),"-","△")&amp;"】"))</f>
        <v>【47.91】</v>
      </c>
      <c r="DS6" s="36">
        <f>IF(DS7="",NA(),DS7)</f>
        <v>1.92</v>
      </c>
      <c r="DT6" s="36">
        <f t="shared" ref="DT6:EB6" si="13">IF(DT7="",NA(),DT7)</f>
        <v>7.32</v>
      </c>
      <c r="DU6" s="36">
        <f t="shared" si="13"/>
        <v>7.25</v>
      </c>
      <c r="DV6" s="36">
        <f t="shared" si="13"/>
        <v>7.55</v>
      </c>
      <c r="DW6" s="36">
        <f t="shared" si="13"/>
        <v>7.55</v>
      </c>
      <c r="DX6" s="36">
        <f t="shared" si="13"/>
        <v>8.41</v>
      </c>
      <c r="DY6" s="36">
        <f t="shared" si="13"/>
        <v>8.7200000000000006</v>
      </c>
      <c r="DZ6" s="36">
        <f t="shared" si="13"/>
        <v>9.86</v>
      </c>
      <c r="EA6" s="36">
        <f t="shared" si="13"/>
        <v>11.16</v>
      </c>
      <c r="EB6" s="36">
        <f t="shared" si="13"/>
        <v>12.43</v>
      </c>
      <c r="EC6" s="35" t="str">
        <f>IF(EC7="","",IF(EC7="-","【-】","【"&amp;SUBSTITUTE(TEXT(EC7,"#,##0.00"),"-","△")&amp;"】"))</f>
        <v>【15.00】</v>
      </c>
      <c r="ED6" s="35">
        <f>IF(ED7="",NA(),ED7)</f>
        <v>0</v>
      </c>
      <c r="EE6" s="35">
        <f t="shared" ref="EE6:EM6" si="14">IF(EE7="",NA(),EE7)</f>
        <v>0</v>
      </c>
      <c r="EF6" s="36">
        <f t="shared" si="14"/>
        <v>7.0000000000000007E-2</v>
      </c>
      <c r="EG6" s="35">
        <f t="shared" si="14"/>
        <v>0</v>
      </c>
      <c r="EH6" s="35">
        <f t="shared" si="14"/>
        <v>0</v>
      </c>
      <c r="EI6" s="36">
        <f t="shared" si="14"/>
        <v>0.66</v>
      </c>
      <c r="EJ6" s="36">
        <f t="shared" si="14"/>
        <v>0.64</v>
      </c>
      <c r="EK6" s="36">
        <f t="shared" si="14"/>
        <v>0.56000000000000005</v>
      </c>
      <c r="EL6" s="36">
        <f t="shared" si="14"/>
        <v>0.65</v>
      </c>
      <c r="EM6" s="36">
        <f t="shared" si="14"/>
        <v>0.46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13471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37.950000000000003</v>
      </c>
      <c r="P7" s="39">
        <v>94.42</v>
      </c>
      <c r="Q7" s="39">
        <v>3801</v>
      </c>
      <c r="R7" s="39">
        <v>5625</v>
      </c>
      <c r="S7" s="39">
        <v>310.76</v>
      </c>
      <c r="T7" s="39">
        <v>18.100000000000001</v>
      </c>
      <c r="U7" s="39">
        <v>5157</v>
      </c>
      <c r="V7" s="39">
        <v>21.92</v>
      </c>
      <c r="W7" s="39">
        <v>235.26</v>
      </c>
      <c r="X7" s="39">
        <v>112.58</v>
      </c>
      <c r="Y7" s="39">
        <v>121.69</v>
      </c>
      <c r="Z7" s="39">
        <v>110.37</v>
      </c>
      <c r="AA7" s="39">
        <v>104.21</v>
      </c>
      <c r="AB7" s="39">
        <v>106.69</v>
      </c>
      <c r="AC7" s="39">
        <v>104.95</v>
      </c>
      <c r="AD7" s="39">
        <v>105.53</v>
      </c>
      <c r="AE7" s="39">
        <v>107.2</v>
      </c>
      <c r="AF7" s="39">
        <v>106.62</v>
      </c>
      <c r="AG7" s="39">
        <v>107.95</v>
      </c>
      <c r="AH7" s="39">
        <v>114.35</v>
      </c>
      <c r="AI7" s="39">
        <v>38.65</v>
      </c>
      <c r="AJ7" s="39">
        <v>18.96</v>
      </c>
      <c r="AK7" s="39">
        <v>5.76</v>
      </c>
      <c r="AL7" s="39">
        <v>1.25</v>
      </c>
      <c r="AM7" s="39">
        <v>0</v>
      </c>
      <c r="AN7" s="39">
        <v>26.81</v>
      </c>
      <c r="AO7" s="39">
        <v>28.31</v>
      </c>
      <c r="AP7" s="39">
        <v>13.46</v>
      </c>
      <c r="AQ7" s="39">
        <v>12.59</v>
      </c>
      <c r="AR7" s="39">
        <v>12.44</v>
      </c>
      <c r="AS7" s="39">
        <v>0.79</v>
      </c>
      <c r="AT7" s="39">
        <v>1430.86</v>
      </c>
      <c r="AU7" s="39">
        <v>1755.86</v>
      </c>
      <c r="AV7" s="39">
        <v>103.52</v>
      </c>
      <c r="AW7" s="39">
        <v>123.34</v>
      </c>
      <c r="AX7" s="39">
        <v>135.29</v>
      </c>
      <c r="AY7" s="39">
        <v>1002.64</v>
      </c>
      <c r="AZ7" s="39">
        <v>1164.51</v>
      </c>
      <c r="BA7" s="39">
        <v>434.72</v>
      </c>
      <c r="BB7" s="39">
        <v>416.14</v>
      </c>
      <c r="BC7" s="39">
        <v>371.89</v>
      </c>
      <c r="BD7" s="39">
        <v>262.87</v>
      </c>
      <c r="BE7" s="39">
        <v>476.86</v>
      </c>
      <c r="BF7" s="39">
        <v>403.53</v>
      </c>
      <c r="BG7" s="39">
        <v>388.4</v>
      </c>
      <c r="BH7" s="39">
        <v>357.53</v>
      </c>
      <c r="BI7" s="39">
        <v>328.34</v>
      </c>
      <c r="BJ7" s="39">
        <v>520.29999999999995</v>
      </c>
      <c r="BK7" s="39">
        <v>498.27</v>
      </c>
      <c r="BL7" s="39">
        <v>495.76</v>
      </c>
      <c r="BM7" s="39">
        <v>487.22</v>
      </c>
      <c r="BN7" s="39">
        <v>483.11</v>
      </c>
      <c r="BO7" s="39">
        <v>270.87</v>
      </c>
      <c r="BP7" s="39">
        <v>109.18</v>
      </c>
      <c r="BQ7" s="39">
        <v>118.35</v>
      </c>
      <c r="BR7" s="39">
        <v>108.85</v>
      </c>
      <c r="BS7" s="39">
        <v>101.81</v>
      </c>
      <c r="BT7" s="39">
        <v>104.94</v>
      </c>
      <c r="BU7" s="39">
        <v>90.69</v>
      </c>
      <c r="BV7" s="39">
        <v>90.64</v>
      </c>
      <c r="BW7" s="39">
        <v>93.66</v>
      </c>
      <c r="BX7" s="39">
        <v>92.76</v>
      </c>
      <c r="BY7" s="39">
        <v>93.28</v>
      </c>
      <c r="BZ7" s="39">
        <v>105.59</v>
      </c>
      <c r="CA7" s="39">
        <v>183.55</v>
      </c>
      <c r="CB7" s="39">
        <v>182.31</v>
      </c>
      <c r="CC7" s="39">
        <v>200.04</v>
      </c>
      <c r="CD7" s="39">
        <v>215.53</v>
      </c>
      <c r="CE7" s="39">
        <v>210.38</v>
      </c>
      <c r="CF7" s="39">
        <v>211.08</v>
      </c>
      <c r="CG7" s="39">
        <v>213.52</v>
      </c>
      <c r="CH7" s="39">
        <v>208.21</v>
      </c>
      <c r="CI7" s="39">
        <v>208.67</v>
      </c>
      <c r="CJ7" s="39">
        <v>208.29</v>
      </c>
      <c r="CK7" s="39">
        <v>163.27000000000001</v>
      </c>
      <c r="CL7" s="39">
        <v>43.23</v>
      </c>
      <c r="CM7" s="39">
        <v>44.78</v>
      </c>
      <c r="CN7" s="39">
        <v>44.05</v>
      </c>
      <c r="CO7" s="39">
        <v>44.04</v>
      </c>
      <c r="CP7" s="39">
        <v>43.17</v>
      </c>
      <c r="CQ7" s="39">
        <v>49.69</v>
      </c>
      <c r="CR7" s="39">
        <v>49.77</v>
      </c>
      <c r="CS7" s="39">
        <v>49.22</v>
      </c>
      <c r="CT7" s="39">
        <v>49.08</v>
      </c>
      <c r="CU7" s="39">
        <v>49.32</v>
      </c>
      <c r="CV7" s="39">
        <v>59.94</v>
      </c>
      <c r="CW7" s="39">
        <v>90.73</v>
      </c>
      <c r="CX7" s="39">
        <v>88.96</v>
      </c>
      <c r="CY7" s="39">
        <v>85.45</v>
      </c>
      <c r="CZ7" s="39">
        <v>85.75</v>
      </c>
      <c r="DA7" s="39">
        <v>85.16</v>
      </c>
      <c r="DB7" s="39">
        <v>80.010000000000005</v>
      </c>
      <c r="DC7" s="39">
        <v>79.98</v>
      </c>
      <c r="DD7" s="39">
        <v>79.48</v>
      </c>
      <c r="DE7" s="39">
        <v>79.3</v>
      </c>
      <c r="DF7" s="39">
        <v>79.34</v>
      </c>
      <c r="DG7" s="39">
        <v>90.22</v>
      </c>
      <c r="DH7" s="39">
        <v>45.85</v>
      </c>
      <c r="DI7" s="39">
        <v>47.67</v>
      </c>
      <c r="DJ7" s="39">
        <v>61.66</v>
      </c>
      <c r="DK7" s="39">
        <v>64.319999999999993</v>
      </c>
      <c r="DL7" s="39">
        <v>67.31</v>
      </c>
      <c r="DM7" s="39">
        <v>35.18</v>
      </c>
      <c r="DN7" s="39">
        <v>36.43</v>
      </c>
      <c r="DO7" s="39">
        <v>46.12</v>
      </c>
      <c r="DP7" s="39">
        <v>47.44</v>
      </c>
      <c r="DQ7" s="39">
        <v>48.3</v>
      </c>
      <c r="DR7" s="39">
        <v>47.91</v>
      </c>
      <c r="DS7" s="39">
        <v>1.92</v>
      </c>
      <c r="DT7" s="39">
        <v>7.32</v>
      </c>
      <c r="DU7" s="39">
        <v>7.25</v>
      </c>
      <c r="DV7" s="39">
        <v>7.55</v>
      </c>
      <c r="DW7" s="39">
        <v>7.55</v>
      </c>
      <c r="DX7" s="39">
        <v>8.41</v>
      </c>
      <c r="DY7" s="39">
        <v>8.7200000000000006</v>
      </c>
      <c r="DZ7" s="39">
        <v>9.86</v>
      </c>
      <c r="EA7" s="39">
        <v>11.16</v>
      </c>
      <c r="EB7" s="39">
        <v>12.43</v>
      </c>
      <c r="EC7" s="39">
        <v>15</v>
      </c>
      <c r="ED7" s="39">
        <v>0</v>
      </c>
      <c r="EE7" s="39">
        <v>0</v>
      </c>
      <c r="EF7" s="39">
        <v>7.0000000000000007E-2</v>
      </c>
      <c r="EG7" s="39">
        <v>0</v>
      </c>
      <c r="EH7" s="39">
        <v>0</v>
      </c>
      <c r="EI7" s="39">
        <v>0.66</v>
      </c>
      <c r="EJ7" s="39">
        <v>0.64</v>
      </c>
      <c r="EK7" s="39">
        <v>0.56000000000000005</v>
      </c>
      <c r="EL7" s="39">
        <v>0.65</v>
      </c>
      <c r="EM7" s="39">
        <v>0.46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宇藤　貴章</cp:lastModifiedBy>
  <cp:lastPrinted>2018-02-02T05:56:33Z</cp:lastPrinted>
  <dcterms:created xsi:type="dcterms:W3CDTF">2017-12-25T01:19:46Z</dcterms:created>
  <dcterms:modified xsi:type="dcterms:W3CDTF">2018-03-14T05:29:36Z</dcterms:modified>
  <cp:category/>
</cp:coreProperties>
</file>